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lacounty-my.sharepoint.com/personal/siveyrojas_ad_lacounty_gov/Documents/Desktop/Final HICAP IFB 2324/Addendum One (incl Q&amp;A)/Rev. Addendum One 122722/"/>
    </mc:Choice>
  </mc:AlternateContent>
  <xr:revisionPtr revIDLastSave="0" documentId="8_{723F5D3D-902D-4079-86CF-278F668AFCA7}" xr6:coauthVersionLast="47" xr6:coauthVersionMax="47" xr10:uidLastSave="{00000000-0000-0000-0000-000000000000}"/>
  <bookViews>
    <workbookView xWindow="-98" yWindow="-98" windowWidth="22695" windowHeight="14595" tabRatio="802" xr2:uid="{00000000-000D-0000-FFFF-FFFF00000000}"/>
  </bookViews>
  <sheets>
    <sheet name="Exhbiit 11 - Budget Cover Page" sheetId="3" r:id="rId1"/>
    <sheet name="Budget Detail-Personnel" sheetId="42" r:id="rId2"/>
    <sheet name="Budget Detail-Volunteers" sheetId="43" r:id="rId3"/>
    <sheet name="Budget Detail-Vol Exp" sheetId="58" r:id="rId4"/>
    <sheet name="Budget Detail-LowerTierSubaward" sheetId="45" r:id="rId5"/>
    <sheet name="Budget Detail-Space" sheetId="17" r:id="rId6"/>
    <sheet name="Budget Detail-Equipment" sheetId="57" r:id="rId7"/>
    <sheet name="Budget Detail-Other Costs" sheetId="56" r:id="rId8"/>
    <sheet name="Budget Summary" sheetId="63" r:id="rId9"/>
  </sheets>
  <definedNames>
    <definedName name="_xlnm.Print_Area" localSheetId="6">'Budget Detail-Equipment'!$A$1:$AE$25</definedName>
    <definedName name="_xlnm.Print_Area" localSheetId="4">'Budget Detail-LowerTierSubaward'!$A$1:$AD$28</definedName>
    <definedName name="_xlnm.Print_Area" localSheetId="7">'Budget Detail-Other Costs'!$A$1:$AD$48</definedName>
    <definedName name="_xlnm.Print_Area" localSheetId="1">'Budget Detail-Personnel'!$A$1:$AB$49</definedName>
    <definedName name="_xlnm.Print_Area" localSheetId="5">'Budget Detail-Space'!$A$1:$AD$29</definedName>
    <definedName name="_xlnm.Print_Area" localSheetId="3">'Budget Detail-Vol Exp'!$A$1:$AB$29</definedName>
    <definedName name="_xlnm.Print_Area" localSheetId="2">'Budget Detail-Volunteers'!$A$1:$W$28</definedName>
    <definedName name="_xlnm.Print_Area" localSheetId="8">'Budget Summary'!$A$1:$AF$68</definedName>
    <definedName name="_xlnm.Print_Area" localSheetId="0">'Exhbiit 11 - Budget Cover Page'!$A$1:$AK$37</definedName>
    <definedName name="_xlnm.Print_Titles" localSheetId="1">'Budget Detail-Personnel'!$6:$9</definedName>
    <definedName name="_xlnm.Print_Titles" localSheetId="3">'Budget Detail-Vol Exp'!$6:$9</definedName>
    <definedName name="_xlnm.Print_Titles" localSheetId="2">'Budget Detail-Volunteers'!$6:$9</definedName>
    <definedName name="_xlnm.Print_Titles" localSheetId="8">'Budget Summary'!$8:$9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7" i="3" l="1"/>
  <c r="AE28" i="3"/>
  <c r="AE29" i="3"/>
  <c r="AE24" i="3"/>
  <c r="AE23" i="3"/>
  <c r="AB30" i="3"/>
  <c r="X30" i="3"/>
  <c r="T30" i="3"/>
  <c r="Q30" i="3"/>
  <c r="M30" i="3"/>
  <c r="H30" i="3"/>
  <c r="AE26" i="3"/>
  <c r="AE25" i="3"/>
  <c r="AE30" i="3" l="1"/>
  <c r="AA55" i="63"/>
  <c r="AA54" i="63"/>
  <c r="AC54" i="63"/>
  <c r="M53" i="63"/>
  <c r="K33" i="63"/>
  <c r="K32" i="63"/>
  <c r="O30" i="63"/>
  <c r="M30" i="63"/>
  <c r="K30" i="63"/>
  <c r="AA56" i="63"/>
  <c r="AA53" i="63"/>
  <c r="AA33" i="63"/>
  <c r="AA32" i="63"/>
  <c r="AA62" i="63" s="1"/>
  <c r="AA31" i="63"/>
  <c r="AA61" i="63" s="1"/>
  <c r="AA30" i="63"/>
  <c r="AA60" i="63" s="1"/>
  <c r="K56" i="63"/>
  <c r="K55" i="63"/>
  <c r="K53" i="63"/>
  <c r="AC56" i="63"/>
  <c r="AC55" i="63"/>
  <c r="AC53" i="63"/>
  <c r="AC33" i="63"/>
  <c r="AC32" i="63"/>
  <c r="AC31" i="63"/>
  <c r="AC30" i="63"/>
  <c r="AC60" i="63" s="1"/>
  <c r="Q19" i="57"/>
  <c r="S19" i="57"/>
  <c r="U19" i="57"/>
  <c r="W19" i="57"/>
  <c r="O19" i="57"/>
  <c r="K62" i="63" l="1"/>
  <c r="K60" i="63"/>
  <c r="K63" i="63"/>
  <c r="AA63" i="63"/>
  <c r="AA64" i="63" s="1"/>
  <c r="M12" i="57"/>
  <c r="M13" i="57"/>
  <c r="M14" i="57"/>
  <c r="M15" i="57"/>
  <c r="M16" i="57"/>
  <c r="M17" i="57"/>
  <c r="M11" i="57"/>
  <c r="K64" i="63" l="1"/>
  <c r="M19" i="57"/>
  <c r="H25" i="63"/>
  <c r="H24" i="63"/>
  <c r="H26" i="63" l="1"/>
  <c r="AE54" i="63" l="1"/>
  <c r="AE53" i="63"/>
  <c r="AE56" i="63"/>
  <c r="AE55" i="63"/>
  <c r="X49" i="63"/>
  <c r="X47" i="63"/>
  <c r="X45" i="63"/>
  <c r="X43" i="63"/>
  <c r="X41" i="63"/>
  <c r="O56" i="63"/>
  <c r="M56" i="63"/>
  <c r="O55" i="63"/>
  <c r="M55" i="63"/>
  <c r="M28" i="56"/>
  <c r="AA28" i="56" s="1"/>
  <c r="AC28" i="56" l="1"/>
  <c r="M22" i="56" l="1"/>
  <c r="AC22" i="56" s="1"/>
  <c r="M21" i="56"/>
  <c r="AA21" i="56" s="1"/>
  <c r="M20" i="56"/>
  <c r="AC20" i="56" s="1"/>
  <c r="M19" i="56"/>
  <c r="AC19" i="56" s="1"/>
  <c r="M18" i="56"/>
  <c r="AC18" i="56" s="1"/>
  <c r="M17" i="56"/>
  <c r="AC17" i="56" s="1"/>
  <c r="M16" i="56"/>
  <c r="AC16" i="56" s="1"/>
  <c r="M15" i="56"/>
  <c r="AC15" i="56" s="1"/>
  <c r="AA22" i="56" l="1"/>
  <c r="AA16" i="56"/>
  <c r="AA20" i="56"/>
  <c r="AA17" i="56"/>
  <c r="AC21" i="56"/>
  <c r="AA18" i="56"/>
  <c r="AA15" i="56"/>
  <c r="AA19" i="56"/>
  <c r="AE31" i="63" l="1"/>
  <c r="AE61" i="63" l="1"/>
  <c r="AC61" i="63"/>
  <c r="G4" i="45" l="1"/>
  <c r="F4" i="42"/>
  <c r="X37" i="63" l="1"/>
  <c r="O53" i="63" l="1"/>
  <c r="H52" i="63"/>
  <c r="H51" i="63"/>
  <c r="H50" i="63"/>
  <c r="H49" i="63"/>
  <c r="H48" i="63"/>
  <c r="H47" i="63"/>
  <c r="H46" i="63"/>
  <c r="H45" i="63"/>
  <c r="H44" i="63"/>
  <c r="H43" i="63"/>
  <c r="H42" i="63"/>
  <c r="H41" i="63"/>
  <c r="H40" i="63"/>
  <c r="H39" i="63"/>
  <c r="H38" i="63"/>
  <c r="H37" i="63"/>
  <c r="O33" i="63"/>
  <c r="O32" i="63"/>
  <c r="M33" i="63"/>
  <c r="M32" i="63"/>
  <c r="AE30" i="63"/>
  <c r="H56" i="63" l="1"/>
  <c r="H53" i="63"/>
  <c r="H55" i="63"/>
  <c r="M60" i="63"/>
  <c r="O62" i="63"/>
  <c r="M63" i="63"/>
  <c r="M62" i="63"/>
  <c r="O63" i="63"/>
  <c r="O60" i="63"/>
  <c r="AE33" i="63"/>
  <c r="AE63" i="63" s="1"/>
  <c r="AC63" i="63"/>
  <c r="F5" i="63"/>
  <c r="A5" i="63"/>
  <c r="X4" i="63"/>
  <c r="F4" i="63"/>
  <c r="F3" i="63"/>
  <c r="A3" i="63"/>
  <c r="F2" i="63"/>
  <c r="A2" i="63"/>
  <c r="F1" i="63"/>
  <c r="A1" i="63"/>
  <c r="AE60" i="63"/>
  <c r="X56" i="63"/>
  <c r="X53" i="63"/>
  <c r="AE32" i="63"/>
  <c r="AE62" i="63" s="1"/>
  <c r="AC62" i="63"/>
  <c r="H58" i="63" l="1"/>
  <c r="O64" i="63"/>
  <c r="AE64" i="63"/>
  <c r="M64" i="63"/>
  <c r="AC64" i="63"/>
  <c r="X55" i="63"/>
  <c r="H57" i="63" s="1"/>
  <c r="W4" i="56" l="1"/>
  <c r="G4" i="56"/>
  <c r="V4" i="57"/>
  <c r="G4" i="57"/>
  <c r="W4" i="17"/>
  <c r="G4" i="17"/>
  <c r="V4" i="45"/>
  <c r="V4" i="58"/>
  <c r="E4" i="58"/>
  <c r="S4" i="43"/>
  <c r="E4" i="43"/>
  <c r="W4" i="42"/>
  <c r="K28" i="42"/>
  <c r="Y28" i="42" s="1"/>
  <c r="K29" i="42"/>
  <c r="Y29" i="42" s="1"/>
  <c r="K30" i="42"/>
  <c r="Y30" i="42" s="1"/>
  <c r="K31" i="42"/>
  <c r="Y31" i="42" s="1"/>
  <c r="K26" i="42"/>
  <c r="Y26" i="42" s="1"/>
  <c r="K27" i="42"/>
  <c r="AA30" i="42" l="1"/>
  <c r="AA28" i="42"/>
  <c r="AA31" i="42"/>
  <c r="AA29" i="42"/>
  <c r="Y27" i="42"/>
  <c r="AA27" i="42" s="1"/>
  <c r="AA26" i="42"/>
  <c r="A1" i="45"/>
  <c r="Y31" i="56" l="1"/>
  <c r="W31" i="56"/>
  <c r="U31" i="56"/>
  <c r="S31" i="56"/>
  <c r="Q31" i="56"/>
  <c r="O31" i="56"/>
  <c r="H27" i="63" s="1"/>
  <c r="R20" i="43"/>
  <c r="P20" i="43"/>
  <c r="T22" i="43"/>
  <c r="H29" i="63" l="1"/>
  <c r="T20" i="43"/>
  <c r="H14" i="63"/>
  <c r="H28" i="63"/>
  <c r="AA31" i="56"/>
  <c r="V22" i="43" l="1"/>
  <c r="T19" i="43"/>
  <c r="T18" i="43"/>
  <c r="T17" i="43"/>
  <c r="T16" i="43"/>
  <c r="T15" i="43"/>
  <c r="T14" i="43"/>
  <c r="T13" i="43"/>
  <c r="T12" i="43"/>
  <c r="T11" i="43"/>
  <c r="M19" i="58" l="1"/>
  <c r="O19" i="58"/>
  <c r="Q19" i="58"/>
  <c r="S19" i="58"/>
  <c r="S24" i="58" s="1"/>
  <c r="U19" i="58"/>
  <c r="U24" i="58" s="1"/>
  <c r="W19" i="58"/>
  <c r="W24" i="58" s="1"/>
  <c r="H17" i="63" l="1"/>
  <c r="Q24" i="58"/>
  <c r="H16" i="63"/>
  <c r="O24" i="58"/>
  <c r="H15" i="63"/>
  <c r="M24" i="58"/>
  <c r="M33" i="56"/>
  <c r="S19" i="17"/>
  <c r="U19" i="17"/>
  <c r="U24" i="17" s="1"/>
  <c r="W19" i="17"/>
  <c r="W24" i="17" s="1"/>
  <c r="Y19" i="17"/>
  <c r="Y24" i="17" s="1"/>
  <c r="Q19" i="17"/>
  <c r="O19" i="17"/>
  <c r="H21" i="63" s="1"/>
  <c r="H22" i="63" l="1"/>
  <c r="S24" i="17"/>
  <c r="H23" i="63"/>
  <c r="Q24" i="17"/>
  <c r="O24" i="17"/>
  <c r="N12" i="43"/>
  <c r="N13" i="43"/>
  <c r="N14" i="43"/>
  <c r="N15" i="43"/>
  <c r="N16" i="43"/>
  <c r="N17" i="43"/>
  <c r="N18" i="43"/>
  <c r="N19" i="43"/>
  <c r="N11" i="43"/>
  <c r="O33" i="42"/>
  <c r="N20" i="43" l="1"/>
  <c r="V20" i="43" s="1"/>
  <c r="O36" i="42"/>
  <c r="M20" i="45"/>
  <c r="Y18" i="45"/>
  <c r="Y23" i="45" s="1"/>
  <c r="W18" i="45"/>
  <c r="W23" i="45" s="1"/>
  <c r="U18" i="45"/>
  <c r="U23" i="45" s="1"/>
  <c r="S18" i="45"/>
  <c r="H20" i="63" s="1"/>
  <c r="Q18" i="45"/>
  <c r="O18" i="45"/>
  <c r="H18" i="63" s="1"/>
  <c r="X15" i="63" l="1"/>
  <c r="N24" i="43"/>
  <c r="H19" i="63"/>
  <c r="O41" i="42"/>
  <c r="M21" i="45"/>
  <c r="O23" i="45"/>
  <c r="P24" i="43"/>
  <c r="T24" i="43"/>
  <c r="R24" i="43"/>
  <c r="S23" i="45"/>
  <c r="AA20" i="45"/>
  <c r="Q23" i="45"/>
  <c r="M14" i="56" l="1"/>
  <c r="K21" i="58"/>
  <c r="K22" i="58" s="1"/>
  <c r="K13" i="58"/>
  <c r="K18" i="58"/>
  <c r="K17" i="58"/>
  <c r="Y17" i="58" s="1"/>
  <c r="K16" i="58"/>
  <c r="Y16" i="58" s="1"/>
  <c r="K15" i="58"/>
  <c r="K14" i="58"/>
  <c r="K12" i="58"/>
  <c r="Y12" i="58" s="1"/>
  <c r="K11" i="58"/>
  <c r="E5" i="58"/>
  <c r="A5" i="58"/>
  <c r="E3" i="58"/>
  <c r="A3" i="58"/>
  <c r="E2" i="58"/>
  <c r="A2" i="58"/>
  <c r="E1" i="58"/>
  <c r="A1" i="58"/>
  <c r="Y11" i="58" l="1"/>
  <c r="AA11" i="58" s="1"/>
  <c r="K19" i="58"/>
  <c r="K24" i="58" s="1"/>
  <c r="Y21" i="58"/>
  <c r="AA14" i="56"/>
  <c r="AC14" i="56" s="1"/>
  <c r="AA17" i="58"/>
  <c r="AA12" i="58"/>
  <c r="AA16" i="58"/>
  <c r="Y15" i="58"/>
  <c r="AA15" i="58" s="1"/>
  <c r="Y13" i="58"/>
  <c r="AA13" i="58" s="1"/>
  <c r="Y14" i="58"/>
  <c r="AA14" i="58" s="1"/>
  <c r="Y18" i="58"/>
  <c r="AA18" i="58" s="1"/>
  <c r="M29" i="56"/>
  <c r="AA29" i="56" s="1"/>
  <c r="M27" i="56"/>
  <c r="Y19" i="58" l="1"/>
  <c r="AA19" i="58"/>
  <c r="AA21" i="58"/>
  <c r="AA33" i="56"/>
  <c r="AC29" i="56"/>
  <c r="AA27" i="56"/>
  <c r="AC27" i="56" s="1"/>
  <c r="AA17" i="57"/>
  <c r="AA15" i="57"/>
  <c r="AA11" i="57"/>
  <c r="G5" i="57"/>
  <c r="A5" i="57"/>
  <c r="G3" i="57"/>
  <c r="A3" i="57"/>
  <c r="G2" i="57"/>
  <c r="A2" i="57"/>
  <c r="G1" i="57"/>
  <c r="A1" i="57"/>
  <c r="Y24" i="58" l="1"/>
  <c r="AA24" i="58" s="1"/>
  <c r="AC33" i="56"/>
  <c r="AC17" i="57"/>
  <c r="AC15" i="57"/>
  <c r="AC11" i="57"/>
  <c r="AA14" i="57"/>
  <c r="AC14" i="57" s="1"/>
  <c r="AA13" i="57"/>
  <c r="AC13" i="57" s="1"/>
  <c r="AA16" i="57"/>
  <c r="AC16" i="57" s="1"/>
  <c r="AA12" i="57"/>
  <c r="AC12" i="57" s="1"/>
  <c r="AA19" i="57" l="1"/>
  <c r="AC19" i="57"/>
  <c r="AC20" i="45" l="1"/>
  <c r="K23" i="42" l="1"/>
  <c r="Y23" i="42" s="1"/>
  <c r="K22" i="42"/>
  <c r="Y22" i="42" s="1"/>
  <c r="K21" i="42"/>
  <c r="K20" i="42"/>
  <c r="Y20" i="42" s="1"/>
  <c r="K24" i="42"/>
  <c r="Y24" i="42" s="1"/>
  <c r="K25" i="42"/>
  <c r="Y25" i="42" s="1"/>
  <c r="K17" i="42"/>
  <c r="Y17" i="42" s="1"/>
  <c r="K18" i="42"/>
  <c r="Y18" i="42" s="1"/>
  <c r="K19" i="42"/>
  <c r="Y38" i="42"/>
  <c r="AA38" i="42" s="1"/>
  <c r="AA23" i="42" l="1"/>
  <c r="AA22" i="42"/>
  <c r="Y21" i="42"/>
  <c r="AA21" i="42" s="1"/>
  <c r="AA24" i="42"/>
  <c r="AA25" i="42"/>
  <c r="AA20" i="42"/>
  <c r="AA17" i="42"/>
  <c r="Y19" i="42"/>
  <c r="AA19" i="42" s="1"/>
  <c r="AA18" i="42"/>
  <c r="G5" i="56" l="1"/>
  <c r="A5" i="56"/>
  <c r="G3" i="56"/>
  <c r="A3" i="56"/>
  <c r="G2" i="56"/>
  <c r="A2" i="56"/>
  <c r="G1" i="56"/>
  <c r="A1" i="56"/>
  <c r="G5" i="17"/>
  <c r="A5" i="17"/>
  <c r="G3" i="17"/>
  <c r="A3" i="17"/>
  <c r="G2" i="17"/>
  <c r="A2" i="17"/>
  <c r="G1" i="17"/>
  <c r="A1" i="17"/>
  <c r="G5" i="45"/>
  <c r="A5" i="45"/>
  <c r="G3" i="45"/>
  <c r="A3" i="45"/>
  <c r="G2" i="45"/>
  <c r="A2" i="45"/>
  <c r="G1" i="45"/>
  <c r="E5" i="43"/>
  <c r="A5" i="43"/>
  <c r="E3" i="43"/>
  <c r="A3" i="43"/>
  <c r="E2" i="43"/>
  <c r="A2" i="43"/>
  <c r="E1" i="43"/>
  <c r="A1" i="43"/>
  <c r="F5" i="42"/>
  <c r="A5" i="42"/>
  <c r="F3" i="42"/>
  <c r="A3" i="42"/>
  <c r="F2" i="42"/>
  <c r="A2" i="42"/>
  <c r="F1" i="42"/>
  <c r="A1" i="42"/>
  <c r="V19" i="43" l="1"/>
  <c r="V18" i="43"/>
  <c r="M30" i="56" l="1"/>
  <c r="AA30" i="56" s="1"/>
  <c r="M26" i="56"/>
  <c r="AA26" i="56" s="1"/>
  <c r="M25" i="56"/>
  <c r="AA25" i="56" s="1"/>
  <c r="M24" i="56"/>
  <c r="M23" i="56"/>
  <c r="AA23" i="56" s="1"/>
  <c r="M13" i="56"/>
  <c r="M12" i="56"/>
  <c r="AA12" i="56" s="1"/>
  <c r="M11" i="56"/>
  <c r="M31" i="56" l="1"/>
  <c r="AA13" i="56"/>
  <c r="AC13" i="56" s="1"/>
  <c r="AA24" i="56"/>
  <c r="AC24" i="56" s="1"/>
  <c r="AA11" i="56"/>
  <c r="AC12" i="56"/>
  <c r="AC23" i="56"/>
  <c r="AC25" i="56"/>
  <c r="AC26" i="56"/>
  <c r="AC30" i="56"/>
  <c r="M36" i="56" l="1"/>
  <c r="Q36" i="56"/>
  <c r="AC11" i="56"/>
  <c r="M34" i="56" l="1"/>
  <c r="O36" i="56"/>
  <c r="U36" i="56"/>
  <c r="K11" i="42"/>
  <c r="S36" i="56" l="1"/>
  <c r="W36" i="56"/>
  <c r="Y36" i="56"/>
  <c r="AA36" i="56" l="1"/>
  <c r="AC36" i="56" s="1"/>
  <c r="AC31" i="56" l="1"/>
  <c r="V17" i="43" l="1"/>
  <c r="V15" i="43"/>
  <c r="V13" i="43"/>
  <c r="W33" i="42"/>
  <c r="U33" i="42"/>
  <c r="S33" i="42"/>
  <c r="Q33" i="42"/>
  <c r="M33" i="42"/>
  <c r="M36" i="42" s="1"/>
  <c r="K16" i="42"/>
  <c r="K15" i="42"/>
  <c r="K14" i="42"/>
  <c r="K13" i="42"/>
  <c r="Y13" i="42" s="1"/>
  <c r="K12" i="42"/>
  <c r="Y11" i="42"/>
  <c r="K39" i="42" l="1"/>
  <c r="X11" i="63"/>
  <c r="X30" i="63" s="1"/>
  <c r="X60" i="63" s="1"/>
  <c r="H11" i="63"/>
  <c r="H30" i="63" s="1"/>
  <c r="Y12" i="42"/>
  <c r="AA12" i="42" s="1"/>
  <c r="W36" i="42"/>
  <c r="X27" i="63" s="1"/>
  <c r="U36" i="42"/>
  <c r="X24" i="63" s="1"/>
  <c r="S36" i="42"/>
  <c r="X21" i="63" s="1"/>
  <c r="X32" i="63" s="1"/>
  <c r="X62" i="63" s="1"/>
  <c r="Q36" i="42"/>
  <c r="X18" i="63" s="1"/>
  <c r="V12" i="43"/>
  <c r="V14" i="43"/>
  <c r="V16" i="43"/>
  <c r="V11" i="43"/>
  <c r="AA13" i="42"/>
  <c r="Y16" i="42"/>
  <c r="AA16" i="42" s="1"/>
  <c r="Y15" i="42"/>
  <c r="AA15" i="42" s="1"/>
  <c r="AA11" i="42"/>
  <c r="Y14" i="42"/>
  <c r="AA14" i="42" s="1"/>
  <c r="H60" i="63" l="1"/>
  <c r="X33" i="63"/>
  <c r="X63" i="63" s="1"/>
  <c r="X64" i="63" s="1"/>
  <c r="H13" i="63"/>
  <c r="H12" i="63"/>
  <c r="W41" i="42"/>
  <c r="Q41" i="42"/>
  <c r="U41" i="42"/>
  <c r="M41" i="42"/>
  <c r="S41" i="42"/>
  <c r="H32" i="63" l="1"/>
  <c r="H33" i="63"/>
  <c r="H35" i="63" s="1"/>
  <c r="K32" i="42"/>
  <c r="Y32"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62" i="63" l="1"/>
  <c r="H34" i="63"/>
  <c r="H63" i="63"/>
  <c r="H64" i="63" s="1"/>
  <c r="H65" i="63" s="1"/>
  <c r="K33" i="42"/>
  <c r="K34" i="42" s="1"/>
  <c r="M19" i="17"/>
  <c r="AA21" i="17"/>
  <c r="AC21" i="17" s="1"/>
  <c r="M18" i="45"/>
  <c r="M23" i="45" s="1"/>
  <c r="AA32"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5" i="42" l="1"/>
  <c r="Y35" i="42" s="1"/>
  <c r="AA19" i="17"/>
  <c r="AA24" i="17" s="1"/>
  <c r="M24" i="17"/>
  <c r="AC11" i="45"/>
  <c r="AA18" i="45"/>
  <c r="AA23" i="45" s="1"/>
  <c r="AC23" i="45" s="1"/>
  <c r="Y33" i="42"/>
  <c r="AC11" i="17"/>
  <c r="V24" i="43"/>
  <c r="Y34" i="42"/>
  <c r="AA34" i="42" s="1"/>
  <c r="K36" i="42" l="1"/>
  <c r="K41" i="42" s="1"/>
  <c r="AA35" i="42"/>
  <c r="AC19" i="17"/>
  <c r="AC24" i="17"/>
  <c r="AC18" i="45"/>
  <c r="AA33" i="42"/>
  <c r="Y36" i="42"/>
  <c r="AA36" i="42" l="1"/>
  <c r="Y41" i="42"/>
  <c r="AA41" i="42" s="1"/>
</calcChain>
</file>

<file path=xl/sharedStrings.xml><?xml version="1.0" encoding="utf-8"?>
<sst xmlns="http://schemas.openxmlformats.org/spreadsheetml/2006/main" count="701" uniqueCount="279">
  <si>
    <t>City</t>
  </si>
  <si>
    <t>Phone Number</t>
  </si>
  <si>
    <t>Ext.</t>
  </si>
  <si>
    <t>E-Mail Address</t>
  </si>
  <si>
    <t>State</t>
  </si>
  <si>
    <t>Job Title</t>
  </si>
  <si>
    <t>Main Administrative Office Address</t>
  </si>
  <si>
    <t>Other Costs</t>
  </si>
  <si>
    <t>Space</t>
  </si>
  <si>
    <t>Match</t>
  </si>
  <si>
    <t>Prefix</t>
  </si>
  <si>
    <t>Non-Match</t>
  </si>
  <si>
    <t>Program Services:</t>
  </si>
  <si>
    <t>Fiscal Year:</t>
  </si>
  <si>
    <t>Subtotal Direct Costs</t>
  </si>
  <si>
    <t>Program Income</t>
  </si>
  <si>
    <t>(I)
PROGRAM INCOME</t>
  </si>
  <si>
    <t>Zip Code</t>
  </si>
  <si>
    <t>GRAND TOTAL SPACE</t>
  </si>
  <si>
    <t>GRAND TOTAL OTHER COSTS</t>
  </si>
  <si>
    <t>(C)
MONTHLY SALARY</t>
  </si>
  <si>
    <t>(D)
NO. OF MONTHS</t>
  </si>
  <si>
    <t>(H)
NON-MATCH</t>
  </si>
  <si>
    <t>(B)
UNIT COST</t>
  </si>
  <si>
    <t>(I)
PROGRAM
INCOME</t>
  </si>
  <si>
    <t>(A)
DESCRIPTION</t>
  </si>
  <si>
    <t>Authorized Representative</t>
  </si>
  <si>
    <t>Mailing Address (if different from above)</t>
  </si>
  <si>
    <t>GRAND TOTAL LOWER TIER SUBAWARDS</t>
  </si>
  <si>
    <t>Lower Tier Subawards</t>
  </si>
  <si>
    <t>(A)
NAME OF LOCATION AND DESCRIPTION</t>
  </si>
  <si>
    <t>(C)
NO. OF UNITS</t>
  </si>
  <si>
    <t>(B*C*D)</t>
  </si>
  <si>
    <t>(E)
TOTAL COSTS</t>
  </si>
  <si>
    <t>(J)
TOTAL FUNDING</t>
  </si>
  <si>
    <t>(F+G+H+I)</t>
  </si>
  <si>
    <t>(K)
VARIANCE</t>
  </si>
  <si>
    <t>(E - J)</t>
  </si>
  <si>
    <t>(1)
CASH</t>
  </si>
  <si>
    <t>(2)
IN-KIND</t>
  </si>
  <si>
    <t>(B)
NUMBER OF POSITIONS</t>
  </si>
  <si>
    <t>(D)
MONTHLY SALARY EQUIVALENT</t>
  </si>
  <si>
    <t>(E)
NO. OF MONTHS</t>
  </si>
  <si>
    <t>(F)
TOTAL SALARY EQUIVALENT</t>
  </si>
  <si>
    <t>(J)
VARIANCE</t>
  </si>
  <si>
    <t>(B*C*D*E)</t>
  </si>
  <si>
    <t>(I)
TOTAL
IN-KIND</t>
  </si>
  <si>
    <t>(F - I)</t>
  </si>
  <si>
    <t>(1)
IN-KIND</t>
  </si>
  <si>
    <t>(G + H)</t>
  </si>
  <si>
    <t>East Gateway Cities Region</t>
  </si>
  <si>
    <t>Mid Gateway Cities Region</t>
  </si>
  <si>
    <t>San Gabriel Valley Region</t>
  </si>
  <si>
    <t>Santa Clarita Valley Region</t>
  </si>
  <si>
    <t>South Bay Region</t>
  </si>
  <si>
    <t>West Gateway Cities Region</t>
  </si>
  <si>
    <t>Westside Cities Region</t>
  </si>
  <si>
    <t>(1)
CASH OTHER</t>
  </si>
  <si>
    <t>(1)
CASH
OTHER</t>
  </si>
  <si>
    <t>DIRECT</t>
  </si>
  <si>
    <t>INDIRECT</t>
  </si>
  <si>
    <t>TOTAL DIRECT LOWER TIER SUBAWARDS</t>
  </si>
  <si>
    <t>GRAND TOTAL</t>
  </si>
  <si>
    <t>TOTAL DIRECT SPACE</t>
  </si>
  <si>
    <t>TOTAL DIRECT OTHER COSTS</t>
  </si>
  <si>
    <t>Do indirect costs exceed the ten percent (10%) maximum?</t>
  </si>
  <si>
    <t>Training</t>
  </si>
  <si>
    <t>Indirect Costs (Lower Tier Subawards)</t>
  </si>
  <si>
    <t>Indirect Costs (Space)</t>
  </si>
  <si>
    <t>Indirect Costs (Other Costs)</t>
  </si>
  <si>
    <t>Cash</t>
  </si>
  <si>
    <t>In-Kind</t>
  </si>
  <si>
    <t>Subtotal Indirect Costs</t>
  </si>
  <si>
    <t>Taxes</t>
  </si>
  <si>
    <t>Benefits</t>
  </si>
  <si>
    <t>Select Region</t>
  </si>
  <si>
    <t>[Enter Address]</t>
  </si>
  <si>
    <t>[Enter City]</t>
  </si>
  <si>
    <t>[Enter State]</t>
  </si>
  <si>
    <t>[Enter Zip]</t>
  </si>
  <si>
    <t>[Enter Name]</t>
  </si>
  <si>
    <t>[Enter Title]</t>
  </si>
  <si>
    <t>[Enter Number]</t>
  </si>
  <si>
    <t>[Enter E-Mail]</t>
  </si>
  <si>
    <t>[Enter description of other expenses]</t>
  </si>
  <si>
    <t>[Enter name and description]</t>
  </si>
  <si>
    <t>[Complete as needed]</t>
  </si>
  <si>
    <t>[Enter description]</t>
  </si>
  <si>
    <t>[Enter title]</t>
  </si>
  <si>
    <t>Amendment Number:</t>
  </si>
  <si>
    <t>Modification Number:</t>
  </si>
  <si>
    <t>Budget Analyst</t>
  </si>
  <si>
    <t>Ms.</t>
  </si>
  <si>
    <t>Mr./Ms.</t>
  </si>
  <si>
    <t>Select Number</t>
  </si>
  <si>
    <t>Equipment (Lease/ Maintenance/ Repairs)</t>
  </si>
  <si>
    <t>Cell phone/telephone lease</t>
  </si>
  <si>
    <t>Copier lease</t>
  </si>
  <si>
    <t>Copier maintenance/repairs</t>
  </si>
  <si>
    <t>Vehicles lease</t>
  </si>
  <si>
    <t>Vehicles maintenance/repairs</t>
  </si>
  <si>
    <t>Computer maintenance/repairs</t>
  </si>
  <si>
    <t>IV.  BUDGET DETAIL - LOWER TIER SUBAWARDS</t>
  </si>
  <si>
    <t>(C)
NUMBER OF UNITS</t>
  </si>
  <si>
    <t>PROGRAM FUNDING SUMMARY</t>
  </si>
  <si>
    <t>IN-KIND</t>
  </si>
  <si>
    <t>CASH</t>
  </si>
  <si>
    <t>(A)
COST CATEGORIES</t>
  </si>
  <si>
    <t>(C)
FUNDING CATEGORIES</t>
  </si>
  <si>
    <t>Subtotal Funding for Direct Costs</t>
  </si>
  <si>
    <t>Variance (Costs-Funding)</t>
  </si>
  <si>
    <t>Subtotal Funding for Indirect Costs</t>
  </si>
  <si>
    <t>Total Costs</t>
  </si>
  <si>
    <t>Total Funding</t>
  </si>
  <si>
    <t>GRAND TOTAL COSTS</t>
  </si>
  <si>
    <t>GRAND TOTAL FUNDING</t>
  </si>
  <si>
    <t>Total Budgeted Costs</t>
  </si>
  <si>
    <t>Project Director</t>
  </si>
  <si>
    <t xml:space="preserve">I.  BUDGET DETAIL - PERSONNEL </t>
  </si>
  <si>
    <t>SUBTOTAL DIRECT PERSONNEL</t>
  </si>
  <si>
    <t>Indirect Costs (Personnel)</t>
  </si>
  <si>
    <t>GRAND TOTAL PERSONNEL</t>
  </si>
  <si>
    <t>III.  BUDGET DETAIL - VOLUNTEER EXPENSES</t>
  </si>
  <si>
    <t>TOTAL DIRECT VOLUNTEER EXPENSES</t>
  </si>
  <si>
    <t>Indirect Costs (Volunteer Expenses)</t>
  </si>
  <si>
    <t>GRAND TOTAL VOLUNTEER EXPENSES</t>
  </si>
  <si>
    <t>GRAND TOTAL EQUIPMENT PURCHASES</t>
  </si>
  <si>
    <t>Total Budgeted Funding</t>
  </si>
  <si>
    <t>Personnel</t>
  </si>
  <si>
    <t>Volunteer Expenses</t>
  </si>
  <si>
    <t>Equipment Purchases</t>
  </si>
  <si>
    <t>TOTAL DIRECT PERSONNEL</t>
  </si>
  <si>
    <t>(D)
NON-MATCH</t>
  </si>
  <si>
    <t xml:space="preserve">(E)
PROGRAM INCOME
</t>
  </si>
  <si>
    <t>(A)
SUPERVISORIAL
DISTRICT</t>
  </si>
  <si>
    <r>
      <t xml:space="preserve">(F)
TOTAL FUNDING AMOUNT
(B+C+D+E) </t>
    </r>
    <r>
      <rPr>
        <b/>
        <sz val="8"/>
        <color theme="9" tint="-0.249977111117893"/>
        <rFont val="Arial"/>
        <family val="2"/>
      </rPr>
      <t>(3)</t>
    </r>
  </si>
  <si>
    <t>(3)</t>
  </si>
  <si>
    <t>(J)
TOTAL FUNDING AMOUNT</t>
  </si>
  <si>
    <t>NOTE:</t>
  </si>
  <si>
    <r>
      <t xml:space="preserve">(B)
UNIT COST </t>
    </r>
    <r>
      <rPr>
        <b/>
        <sz val="8"/>
        <color theme="9" tint="-0.249977111117893"/>
        <rFont val="Arial"/>
        <family val="2"/>
      </rPr>
      <t>(1)</t>
    </r>
  </si>
  <si>
    <r>
      <t xml:space="preserve">(A)
DESCRIPTION </t>
    </r>
    <r>
      <rPr>
        <b/>
        <sz val="8"/>
        <color theme="9" tint="-0.249977111117893"/>
        <rFont val="Arial"/>
        <family val="2"/>
      </rPr>
      <t>(1)</t>
    </r>
  </si>
  <si>
    <t>II.  BUDGET DETAIL - VOLUNTEERS</t>
  </si>
  <si>
    <t>Volunteers</t>
  </si>
  <si>
    <r>
      <t xml:space="preserve">(A)
POSITION TITLE </t>
    </r>
    <r>
      <rPr>
        <b/>
        <sz val="8"/>
        <color theme="9" tint="-0.249977111117893"/>
        <rFont val="Arial"/>
        <family val="2"/>
      </rPr>
      <t>(1)</t>
    </r>
  </si>
  <si>
    <t>(A)
POSITION TITLE</t>
  </si>
  <si>
    <t>Postage</t>
  </si>
  <si>
    <t>[Enter Subaward Number]</t>
  </si>
  <si>
    <t>[Enter Legal Name]</t>
  </si>
  <si>
    <t>[Enter Rate]</t>
  </si>
  <si>
    <t>(4)</t>
  </si>
  <si>
    <t>[Enter Indirect]</t>
  </si>
  <si>
    <t>N/A</t>
  </si>
  <si>
    <t>One</t>
  </si>
  <si>
    <t>Two</t>
  </si>
  <si>
    <t>Three</t>
  </si>
  <si>
    <t>Four</t>
  </si>
  <si>
    <t>Five</t>
  </si>
  <si>
    <t>Cash Other
(MIPPA SHIP)</t>
  </si>
  <si>
    <t>Cash Other
(MIPPA AAA)</t>
  </si>
  <si>
    <t>V.  BUDGET DETAIL - SPACE</t>
  </si>
  <si>
    <t>VII.  BUDGET DETAIL - OTHER COSTS</t>
  </si>
  <si>
    <t>VIII.  BUDGET SUMMARY</t>
  </si>
  <si>
    <t>Subaward Number:</t>
  </si>
  <si>
    <t>[Enter]</t>
  </si>
  <si>
    <t>Mr.</t>
  </si>
  <si>
    <t>Select</t>
  </si>
  <si>
    <t>FOR COUNTY USE</t>
  </si>
  <si>
    <t>Status  of Equipment Purchase</t>
  </si>
  <si>
    <t>CDA Approved</t>
  </si>
  <si>
    <t>Program Approved</t>
  </si>
  <si>
    <t>TOTAL DIRECT VOLUNTEERS</t>
  </si>
  <si>
    <t>Indirect Costs (Volunteers)</t>
  </si>
  <si>
    <t>GRAND TOTAL VOLUNTEERS</t>
  </si>
  <si>
    <t>Final Approved</t>
  </si>
  <si>
    <t>Conditionally Approved</t>
  </si>
  <si>
    <t>Purchase (2)</t>
  </si>
  <si>
    <t>Other (3)</t>
  </si>
  <si>
    <t>(C)
UNIT COST</t>
  </si>
  <si>
    <t>(D)
NO. OF UNITS</t>
  </si>
  <si>
    <t>VI.  BUDGET DETAIL - EQUIPMENT</t>
  </si>
  <si>
    <t>Advertising/Public Relations (2 CFR 200.421 &amp; 45 CFR 75.421)</t>
  </si>
  <si>
    <t>Audit Services (2 CFR 200.425 &amp; 45 CFR 75.425)</t>
  </si>
  <si>
    <t>Insurance and Indemnification (2 CFR 200.447 &amp; 45 CFR 75.447)</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</si>
  <si>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</si>
  <si>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</si>
  <si>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</si>
  <si>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</si>
  <si>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t>Professional Services (2 CFR 200.459 &amp; 45 CFR 75.459)</t>
  </si>
  <si>
    <t>Publication and Printing (2 CFR 200.461 &amp; 45 CFR 75.461)</t>
  </si>
  <si>
    <t>Recruiting (2 CFR 200.463 &amp; 45 CFR 75.463)</t>
  </si>
  <si>
    <t>Taxes (2 CFR 200.470 &amp; 45 CFR 75.470)</t>
  </si>
  <si>
    <t>Training and Education (2 CFR 200.472 &amp; 45 CFR 75.472)</t>
  </si>
  <si>
    <t>(7)</t>
  </si>
  <si>
    <t>Six</t>
  </si>
  <si>
    <t>Seven</t>
  </si>
  <si>
    <t>Eight</t>
  </si>
  <si>
    <t>Nine</t>
  </si>
  <si>
    <t>(C)
OPTIONAL MATCH</t>
  </si>
  <si>
    <r>
      <t xml:space="preserve">(G)
OPTIONAL MATCH </t>
    </r>
    <r>
      <rPr>
        <b/>
        <sz val="8"/>
        <color theme="9" tint="-0.249977111117893"/>
        <rFont val="Arial"/>
        <family val="2"/>
      </rPr>
      <t>(2)</t>
    </r>
  </si>
  <si>
    <t>(5)</t>
  </si>
  <si>
    <r>
      <t xml:space="preserve">(G)
OPTIONAL MATCH </t>
    </r>
    <r>
      <rPr>
        <b/>
        <sz val="8"/>
        <color theme="9" tint="-0.249977111117893"/>
        <rFont val="Arial"/>
        <family val="2"/>
      </rPr>
      <t>(1)</t>
    </r>
  </si>
  <si>
    <r>
      <t xml:space="preserve">Mileage (Cost/Mile) </t>
    </r>
    <r>
      <rPr>
        <b/>
        <sz val="9"/>
        <color theme="9" tint="-0.249977111117893"/>
        <rFont val="Arial"/>
        <family val="2"/>
      </rPr>
      <t>(2)</t>
    </r>
  </si>
  <si>
    <r>
      <t xml:space="preserve">(B)
EQUIPMENT TYPE
</t>
    </r>
    <r>
      <rPr>
        <b/>
        <sz val="8"/>
        <color theme="9" tint="-0.249977111117893"/>
        <rFont val="Arial"/>
        <family val="2"/>
      </rPr>
      <t>(2)</t>
    </r>
    <r>
      <rPr>
        <sz val="8"/>
        <rFont val="Arial"/>
        <family val="2"/>
      </rPr>
      <t xml:space="preserve"> or </t>
    </r>
    <r>
      <rPr>
        <b/>
        <sz val="8"/>
        <color theme="9" tint="-0.249977111117893"/>
        <rFont val="Arial"/>
        <family val="2"/>
      </rPr>
      <t>(3)</t>
    </r>
  </si>
  <si>
    <r>
      <t xml:space="preserve">(G)
OPTIONAL MATCH </t>
    </r>
    <r>
      <rPr>
        <b/>
        <sz val="8"/>
        <color theme="9" tint="-0.249977111117893"/>
        <rFont val="Arial"/>
        <family val="2"/>
      </rPr>
      <t>(4)</t>
    </r>
  </si>
  <si>
    <r>
      <t xml:space="preserve">Select Description </t>
    </r>
    <r>
      <rPr>
        <b/>
        <sz val="9"/>
        <color theme="9" tint="-0.249977111117893"/>
        <rFont val="Arial"/>
        <family val="2"/>
      </rPr>
      <t>(3) (4) (5) (6)</t>
    </r>
  </si>
  <si>
    <t>Select Description (3) (4) (5) (6)</t>
  </si>
  <si>
    <t>(8)</t>
  </si>
  <si>
    <t>Thirteen (13)</t>
  </si>
  <si>
    <t>Ten (10)</t>
  </si>
  <si>
    <t>Eleven (11)</t>
  </si>
  <si>
    <t>Fourteen (14)</t>
  </si>
  <si>
    <t>Twelve (12)</t>
  </si>
  <si>
    <t>Fifteen (15)</t>
  </si>
  <si>
    <t>Sixteen (16)</t>
  </si>
  <si>
    <t>(2):  Effective January 1, 2022, County's approved mileage rate is $0.545 per mile and State's mileage rate is available online at:  http://www.calhr.ca.gov/employees/Pages/travel-reimbursements.aspx.  Reimbursement for mileage shall not exceed the lesser of County's rate and State's rate.</t>
  </si>
  <si>
    <t>MEDICARE IMPROVEMENTS FOR PATIENTS AND PROVIDERS ACT (MIPPA)</t>
  </si>
  <si>
    <t>2023-24</t>
  </si>
  <si>
    <t>2024-25</t>
  </si>
  <si>
    <t>2025-26</t>
  </si>
  <si>
    <t>2026-27</t>
  </si>
  <si>
    <t>(F)
SSY1</t>
  </si>
  <si>
    <t>N/A; Equipment not charged to SSY1</t>
  </si>
  <si>
    <t>Cash Other
(SSY1)</t>
  </si>
  <si>
    <t>SSY1</t>
  </si>
  <si>
    <t>Bidder's Legal Name:</t>
  </si>
  <si>
    <r>
      <t xml:space="preserve">BIDDER'S FUNDS (BF) </t>
    </r>
    <r>
      <rPr>
        <b/>
        <sz val="8"/>
        <color theme="9" tint="-0.249977111117893"/>
        <rFont val="Arial"/>
        <family val="2"/>
      </rPr>
      <t>(2)</t>
    </r>
  </si>
  <si>
    <r>
      <t xml:space="preserve">Equipment (Other) </t>
    </r>
    <r>
      <rPr>
        <b/>
        <sz val="8"/>
        <color theme="9" tint="-0.249977111117893"/>
        <rFont val="Arial"/>
        <family val="2"/>
      </rPr>
      <t>(5)</t>
    </r>
  </si>
  <si>
    <t>BF</t>
  </si>
  <si>
    <t>(1):  Enter the title of each position.  List all mandatory staffing positions noted in Appendix A (Sample Subaward), Exhibit A (Statement of Work).  If a mandatory position is performed by staff under a different position/payroll title then list both the position title noted in Appendix A (Sample Subaward), Exhibit A (Statement of Work) and the payroll title (e.g., Project Director/Recreation Director).</t>
  </si>
  <si>
    <t xml:space="preserve">(3):  The maximum reimbursable amount allowable for indirect costs is ten percent (10%) of the Bidder's modified total direct cost reflected under Column F (SSY1 Cash Other). </t>
  </si>
  <si>
    <t>(3):  The maximum reimbursable amount allowable for indirect costs is ten percent (10%) of the Bidder's modified total direct cost reflected under Column F (SSY1 Cash Other).</t>
  </si>
  <si>
    <t xml:space="preserve">(8):  The maximum reimbursable amount allowable for indirect costs is ten percent (10%) of the Bidder's modified total direct cost reflected under Column F (SSY1 Cash Other). </t>
  </si>
  <si>
    <t>(3):  County's acceptance of Bid does not constitute approval for Bidder to utilize SSY1  for Conferences if selected to receive a Subaward.</t>
  </si>
  <si>
    <t xml:space="preserve">(6):  County's acceptance of Bid does not constitute approval for Bidder to utilize SSY1  for Travel (Other) if selected to receive a Subaward. </t>
  </si>
  <si>
    <t>Cash (BF)</t>
  </si>
  <si>
    <t>In-Kind (BF)</t>
  </si>
  <si>
    <r>
      <rPr>
        <b/>
        <u/>
        <sz val="9"/>
        <color theme="9" tint="-0.249977111117893"/>
        <rFont val="Arial"/>
        <family val="2"/>
      </rPr>
      <t>NOTE</t>
    </r>
    <r>
      <rPr>
        <b/>
        <sz val="9"/>
        <color theme="9" tint="-0.249977111117893"/>
        <rFont val="Arial"/>
        <family val="2"/>
      </rPr>
      <t xml:space="preserve">:  </t>
    </r>
  </si>
  <si>
    <t xml:space="preserve">(1)  Enter the Cost/Funding for each line item (i.e., Cost Category/Funding Category) by entering/distributing the amount for the 2-month period and the 10-month period. The sum of the 2-month period and the 10-month period shall equal the amount reported under the Total Budgeted Cost/Total Budgeted Funding for each line item.
</t>
  </si>
  <si>
    <t>APPENDIX B (REQUIRED FORMS)
EXHIBIT 11 (PROPOSED BUDGET)</t>
  </si>
  <si>
    <t>ALL COSTS REPORTED ON THIS PROPOSED BUDGET SHALL BE ALLOWABLE, NECESSARY, AND REASONABLE FOR THE PROGRAM SERVICES TO BE PROVIDED.</t>
  </si>
  <si>
    <r>
      <t xml:space="preserve">(B)
% OF TIME ON PROGRAM
</t>
    </r>
    <r>
      <rPr>
        <b/>
        <sz val="8"/>
        <color theme="9" tint="-0.249977111117893"/>
        <rFont val="Arial"/>
        <family val="2"/>
      </rPr>
      <t>(2)</t>
    </r>
  </si>
  <si>
    <r>
      <t xml:space="preserve">(G)
OPTIONAL MATCH </t>
    </r>
    <r>
      <rPr>
        <b/>
        <sz val="8"/>
        <color theme="9" tint="-0.249977111117893"/>
        <rFont val="Arial"/>
        <family val="2"/>
      </rPr>
      <t>(3)</t>
    </r>
  </si>
  <si>
    <t>(6)</t>
  </si>
  <si>
    <t>(2):  If an individual's time is allocated to both HICAP and MIPPA, that individual's time shall not exceed 100% when his/her time is totaled for this Exhibit 11 (Proposed Budget) and Exhibit 10 (Proposed Budget).</t>
  </si>
  <si>
    <r>
      <t xml:space="preserve">(C)
% OF TIME ON PROGRAM
</t>
    </r>
    <r>
      <rPr>
        <b/>
        <sz val="8"/>
        <color theme="9" tint="-0.249977111117893"/>
        <rFont val="Arial"/>
        <family val="2"/>
      </rPr>
      <t>(1)</t>
    </r>
  </si>
  <si>
    <t>(1):  Attach supporting documentation with this Budget for any unit cost which exceeds $2.00 per square foot and will be funded with SSY1.</t>
  </si>
  <si>
    <t>(2):  Match is not required in order to provide Program Services.  Any Match that is reported is wholly voluntary.</t>
  </si>
  <si>
    <t>(1):  Report proposed Lower Tier Subawards with vendors who provide Program Services by entering the name of the vendor and providing a brief description of the services provided by the vendor. 
Prior written approval from County is required before entering into a Lower Tier Subaward(s).</t>
  </si>
  <si>
    <t>(1):  Match is not required in order to provide Program Services.  Any Match that is reported is wholly voluntary.</t>
  </si>
  <si>
    <t>(3):  Match is not required in order to provide Program Services.  Any Match that is reported is wholly voluntary.</t>
  </si>
  <si>
    <t>(4):  Enter the amount of funding that Bidder will use to fund any portion of the total cost for taxes.</t>
  </si>
  <si>
    <t>(5):  Enter the amount of funding that Bidder will use to fund any portion of the total cost for benefits.</t>
  </si>
  <si>
    <t xml:space="preserve">(6):  The maximum reimbursable amount allowable for indirect costs is ten percent (10%) of the Bidder's modified total direct cost reflected under Column F (SSY1 Cash Other). </t>
  </si>
  <si>
    <t>(1):  The SSY1 for each Supervisorial District shall match the Total SSY1 reflected in Appendix B (Required Forms), Exhibit 13 (Proposed Program Services), Section I (Service Unit Summary) for each Supervisorial District.</t>
  </si>
  <si>
    <t>(3):  The Grand Total Funding Amount under column (F) Total Funding Amount shall match the Grand Total Funding Amount reflected in Appendix B (Required Forms), Exhibit 13 (Proposed Program Services), Section I (Service Unit Summary), column (F) Total.</t>
  </si>
  <si>
    <t>(4):  Funding Amount for Equipment (Purchase(s)) reflected under SSY1 and BF shall match the Equipment (Purchase(s)) Funding Amount reflected in Appendix B (Required Forms), Exhibit 13 (Proposed Program Services).</t>
  </si>
  <si>
    <t>(5):  Funding Amount for Equipment (Other) reflected as BF shall match the Equipment (Other) Funding Amount reflected in Appendix B (Required Forms), Exhibit 13 (Proposed Program Services, Section I (Units of Service Summary).</t>
  </si>
  <si>
    <t>(2):  'Purchase' includes any equipment that Bidder intends to purchase.  Bidder shall report this using any combination of SSY1, Match Cash, and Non-match Cash.</t>
  </si>
  <si>
    <t>(3):  'Other' includes any equipment (except for leased equipment) which is not purchased by Bidder (e.g. donated items). Bidder shall report this using any combination of Match In-kind and/or Non-match In-kind.</t>
  </si>
  <si>
    <t>(4):  Match is not required in order to provide Program Services.  Any Match that is reported is wholly voluntary.</t>
  </si>
  <si>
    <t>(1):  County's acceptance of the Bid does not constitute approval for Bidder to purchase the Equipment/Asset if selected to receive the Subaward.  Prior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Bidder will use $500 or more of the SSY1 to purchase the Equipment/Asset.
Bidder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13 (Proposed Program Services), Section I (Service Unit Summary).</t>
  </si>
  <si>
    <t xml:space="preserve">(1):  Allowable costs are identified in accordance with Title 2 Code of Federal Regulations (CFR) Part 200 and Title 45 Code of Federal Regulations (CFR) Part 75. </t>
  </si>
  <si>
    <t>(5):  Effective January 1, 2022, County's approved mileage rate is $0.545 per mile and State's mileage rate is available online at:  http://www.calhr.ca.gov/employees/Pages/travel-reimbursements.aspx.  Reimbursement for mileage shall not exceed the lesser of County's rate and State's rate.</t>
  </si>
  <si>
    <r>
      <t xml:space="preserve">(B)
COSTS </t>
    </r>
    <r>
      <rPr>
        <b/>
        <sz val="9"/>
        <color theme="9" tint="-0.249977111117893"/>
        <rFont val="Arial"/>
        <family val="2"/>
      </rPr>
      <t>(1)</t>
    </r>
  </si>
  <si>
    <r>
      <t xml:space="preserve">(D)
FUNDING </t>
    </r>
    <r>
      <rPr>
        <b/>
        <sz val="9"/>
        <color theme="9" tint="-0.249977111117893"/>
        <rFont val="Arial"/>
        <family val="2"/>
      </rPr>
      <t>(1)</t>
    </r>
  </si>
  <si>
    <r>
      <t xml:space="preserve">10 Months
</t>
    </r>
    <r>
      <rPr>
        <b/>
        <sz val="9"/>
        <color rgb="FF3333FF"/>
        <rFont val="Arial"/>
        <family val="2"/>
      </rPr>
      <t>(9/1/23 - 6/30/24)</t>
    </r>
  </si>
  <si>
    <r>
      <t xml:space="preserve">2 Months
</t>
    </r>
    <r>
      <rPr>
        <b/>
        <sz val="9"/>
        <color rgb="FF3333FF"/>
        <rFont val="Arial"/>
        <family val="2"/>
      </rPr>
      <t>(7/1/23 - 8/31/23)</t>
    </r>
  </si>
  <si>
    <r>
      <rPr>
        <b/>
        <sz val="9"/>
        <rFont val="Arial"/>
        <family val="2"/>
      </rPr>
      <t>2 Months</t>
    </r>
    <r>
      <rPr>
        <b/>
        <sz val="10"/>
        <rFont val="Arial"/>
        <family val="2"/>
      </rPr>
      <t xml:space="preserve">
</t>
    </r>
    <r>
      <rPr>
        <b/>
        <sz val="9"/>
        <color rgb="FF3333FF"/>
        <rFont val="Arial"/>
        <family val="2"/>
      </rPr>
      <t>(7/1/23 - 8/31/23)</t>
    </r>
  </si>
  <si>
    <r>
      <t xml:space="preserve">(A)
LOWER TIER SUBRECIPIENT'S NAME AND DESCRIPTION OF SERVICES </t>
    </r>
    <r>
      <rPr>
        <b/>
        <sz val="8"/>
        <color theme="9" tint="-0.249977111117893"/>
        <rFont val="Arial"/>
        <family val="2"/>
      </rPr>
      <t>(1)</t>
    </r>
  </si>
  <si>
    <t>(2):  Bidder's Funds (BF) are optional and are not required in order to prvide the Services under this Subaward.</t>
  </si>
  <si>
    <r>
      <t xml:space="preserve">Conferences (2 CFR 200.432 &amp; 45 CFR 75.432) </t>
    </r>
    <r>
      <rPr>
        <b/>
        <sz val="11"/>
        <color theme="9" tint="-0.249977111117893"/>
        <rFont val="Arial"/>
        <family val="2"/>
      </rPr>
      <t>(3)</t>
    </r>
  </si>
  <si>
    <r>
      <t xml:space="preserve">Lease (Equipment) (2 CFR 200.465 &amp; 45 CFR 75.465) </t>
    </r>
    <r>
      <rPr>
        <b/>
        <sz val="11"/>
        <color theme="9" tint="-0.249977111117893"/>
        <rFont val="Arial"/>
        <family val="2"/>
      </rPr>
      <t>(4)</t>
    </r>
  </si>
  <si>
    <r>
      <t xml:space="preserve">Travel (Mileage) (2 CFR 200.474 &amp; 45 CFR 75.474) </t>
    </r>
    <r>
      <rPr>
        <b/>
        <sz val="11"/>
        <color theme="9" tint="-0.249977111117893"/>
        <rFont val="Arial"/>
        <family val="2"/>
      </rPr>
      <t>(5)</t>
    </r>
  </si>
  <si>
    <r>
      <t xml:space="preserve">Travel (Other) (2 CFR 200.474 &amp; 45 CFR 75.474) </t>
    </r>
    <r>
      <rPr>
        <b/>
        <sz val="11"/>
        <color theme="9" tint="-0.249977111117893"/>
        <rFont val="Arial"/>
        <family val="2"/>
      </rPr>
      <t>(6)</t>
    </r>
  </si>
  <si>
    <t>(4):  Bidder shall provide the following information with the Bid: (a) Kind of equipment, (b) Indicate whether the equipment lease is program specific or a shared cost, (c) If a shared cost, provide the cost distribution methodology for County review and (d) Length of the lease.  Provide explanation on a separate blank page, which shall be attached to this exhibit.</t>
  </si>
  <si>
    <t>(7):  Any cost that does not fit within any of the categories provided in the list of drop-down options may be typed herein.  Bidder shall provide detailed explanation of the Costs to County review.  Bidder shall provide detailed explanation on a separate blank page, which shall be attached to this exhibit.</t>
  </si>
  <si>
    <t>(1):  If an individual's time is allocated to both HICAP and MIPPA, that individual's time shall not exceed 100% when his/her time is totaled for this Exhibit 11 (Proposed Budget) and Exhibit 10 (Proposed Budget).</t>
  </si>
  <si>
    <r>
      <t xml:space="preserve">(B)
SUBAWARD SUM YEAR 1
(SSY1) </t>
    </r>
    <r>
      <rPr>
        <b/>
        <sz val="8"/>
        <color theme="9" tint="-0.249977111117893"/>
        <rFont val="Arial"/>
        <family val="2"/>
      </rPr>
      <t>(1)</t>
    </r>
  </si>
  <si>
    <r>
      <t xml:space="preserve">Equipment
(Purchases) </t>
    </r>
    <r>
      <rPr>
        <b/>
        <sz val="8"/>
        <color theme="9" tint="-0.249977111117893"/>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</si>
</sst>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s>
  <fonts count="40"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sz val="10"/>
      <name val="Arial"/>
      <family val="2"/>
    </font>
    <font>
      <sz val="10"/>
      <color rgb="FF0000FF"/>
      <name val="Arial"/>
      <family val="2"/>
    </font>
    <font>
      <b/>
      <sz val="8"/>
      <color rgb="FFFF0000"/>
      <name val="Arial"/>
      <family val="2"/>
    </font>
    <font>
      <sz val="8"/>
      <color rgb="FF0000FF"/>
      <name val="Arial"/>
      <family val="2"/>
    </font>
    <font>
      <sz val="10"/>
      <color theme="0"/>
      <name val="Arial"/>
      <family val="2"/>
    </font>
    <font>
      <sz val="8"/>
      <color theme="0"/>
      <name val="Arial"/>
      <family val="2"/>
    </font>
    <font>
      <sz val="7"/>
      <color theme="0"/>
      <name val="Arial"/>
      <family val="2"/>
    </font>
    <font>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b/>
      <sz val="8"/>
      <color theme="9" tint="-0.249977111117893"/>
      <name val="Arial"/>
      <family val="2"/>
    </font>
    <font>
      <b/>
      <u/>
      <sz val="8"/>
      <color theme="9" tint="-0.249977111117893"/>
      <name val="Arial"/>
      <family val="2"/>
    </font>
    <font>
      <sz val="11"/>
      <color theme="0"/>
      <name val="Arial"/>
      <family val="2"/>
    </font>
    <font>
      <b/>
      <sz val="9"/>
      <color theme="9" tint="-0.249977111117893"/>
      <name val="Arial"/>
      <family val="2"/>
    </font>
    <font>
      <b/>
      <u/>
      <sz val="9"/>
      <color theme="9" tint="-0.249977111117893"/>
      <name val="Arial"/>
      <family val="2"/>
    </font>
    <font>
      <sz val="9"/>
      <color rgb="FF3333FF"/>
      <name val="Arial"/>
      <family val="2"/>
    </font>
    <font>
      <b/>
      <sz val="9"/>
      <color indexed="10"/>
      <name val="Arial"/>
      <family val="2"/>
    </font>
    <font>
      <sz val="9"/>
      <color rgb="FF0000FF"/>
      <name val="Arial"/>
      <family val="2"/>
    </font>
    <font>
      <b/>
      <sz val="9"/>
      <color rgb="FF0000FF"/>
      <name val="Arial"/>
      <family val="2"/>
    </font>
    <font>
      <b/>
      <sz val="9"/>
      <color rgb="FF3333FF"/>
      <name val="Arial"/>
      <family val="2"/>
    </font>
    <font>
      <b/>
      <sz val="9"/>
      <color rgb="FFFF0000"/>
      <name val="Arial"/>
      <family val="2"/>
    </font>
    <font>
      <b/>
      <sz val="11"/>
      <color theme="9" tint="-0.249977111117893"/>
      <name val="Arial"/>
      <family val="2"/>
    </font>
    <font>
      <sz val="8"/>
      <color theme="9" tint="-0.249977111117893"/>
      <name val="Arial"/>
      <family val="2"/>
    </font>
    <font>
      <b/>
      <sz val="10.5"/>
      <color theme="9" tint="-0.249977111117893"/>
      <name val="Arial"/>
      <family val="2"/>
    </font>
    <font>
      <b/>
      <sz val="12"/>
      <name val="Arial"/>
      <family val="2"/>
    </font>
    <font>
      <b/>
      <sz val="10"/>
      <color rgb="FF3333FF"/>
      <name val="Arial"/>
      <family val="2"/>
    </font>
  </fonts>
  <fills count="16">
    <fill>
      <patternFill patternType="none"/>
    </fill>
    <fill>
      <patternFill patternType="gray125"/>
    </fill>
    <fill>
      <patternFill patternType="darkTrellis"/>
    </fill>
    <fill>
      <patternFill patternType="solid">
        <fgColor indexed="65"/>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theme="2" tint="-0.249977111117893"/>
        <bgColor indexed="64"/>
      </patternFill>
    </fill>
    <fill>
      <patternFill patternType="solid">
        <fgColor theme="2" tint="-9.9978637043366805E-2"/>
        <bgColor indexed="64"/>
      </patternFill>
    </fill>
    <fill>
      <patternFill patternType="darkGray"/>
    </fill>
    <fill>
      <patternFill patternType="solid">
        <fgColor theme="0"/>
        <bgColor indexed="64"/>
      </patternFill>
    </fill>
    <fill>
      <patternFill patternType="darkGray">
        <bgColor theme="0" tint="-0.14996795556505021"/>
      </patternFill>
    </fill>
    <fill>
      <patternFill patternType="solid">
        <fgColor theme="8" tint="0.59999389629810485"/>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43" fontId="21" fillId="0" borderId="0" applyFont="0" applyFill="0" applyBorder="0" applyAlignment="0" applyProtection="0"/>
  </cellStyleXfs>
  <cellXfs count="579">
    <xf numFmtId="0" fontId="0" fillId="0" borderId="0" xfId="0"/>
    <xf numFmtId="0" fontId="5" fillId="0" borderId="0" xfId="0" applyFont="1"/>
    <xf numFmtId="0" fontId="8"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0" fillId="0" borderId="0" xfId="0" applyFont="1"/>
    <xf numFmtId="0" fontId="4" fillId="0" borderId="0" xfId="0" applyFont="1"/>
    <xf numFmtId="0" fontId="14" fillId="0" borderId="0" xfId="0" applyFont="1"/>
    <xf numFmtId="0" fontId="1" fillId="0" borderId="0" xfId="0" applyFont="1"/>
    <xf numFmtId="0" fontId="8" fillId="0" borderId="0" xfId="4" applyFont="1"/>
    <xf numFmtId="0" fontId="1" fillId="0" borderId="0" xfId="4"/>
    <xf numFmtId="0" fontId="14" fillId="0" borderId="0" xfId="5" applyFont="1"/>
    <xf numFmtId="0" fontId="14"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7" fillId="4" borderId="2" xfId="0" applyFont="1" applyFill="1" applyBorder="1" applyAlignment="1">
      <alignment horizontal="center" vertical="center"/>
    </xf>
    <xf numFmtId="167" fontId="1" fillId="0" borderId="0" xfId="0" applyNumberFormat="1" applyFont="1"/>
    <xf numFmtId="167" fontId="14" fillId="0" borderId="0" xfId="0" applyNumberFormat="1" applyFont="1"/>
    <xf numFmtId="167" fontId="10" fillId="0" borderId="0" xfId="0" applyNumberFormat="1" applyFont="1"/>
    <xf numFmtId="167" fontId="14" fillId="0" borderId="0" xfId="5" applyNumberFormat="1" applyFont="1"/>
    <xf numFmtId="167" fontId="1" fillId="0" borderId="0" xfId="4" applyNumberFormat="1"/>
    <xf numFmtId="167" fontId="9" fillId="0" borderId="0" xfId="0" applyNumberFormat="1" applyFont="1"/>
    <xf numFmtId="167" fontId="7" fillId="0" borderId="0" xfId="0" applyNumberFormat="1" applyFont="1"/>
    <xf numFmtId="167" fontId="15" fillId="0" borderId="0" xfId="0" applyNumberFormat="1" applyFont="1"/>
    <xf numFmtId="167" fontId="0" fillId="0" borderId="0" xfId="0" applyNumberFormat="1"/>
    <xf numFmtId="167" fontId="14" fillId="0" borderId="0" xfId="4" applyNumberFormat="1" applyFont="1"/>
    <xf numFmtId="0" fontId="22" fillId="0" borderId="0" xfId="0" applyFont="1" applyAlignment="1">
      <alignment wrapText="1"/>
    </xf>
    <xf numFmtId="0" fontId="22" fillId="0" borderId="0" xfId="0" applyFont="1"/>
    <xf numFmtId="0" fontId="24" fillId="0" borderId="0" xfId="0" applyFont="1"/>
    <xf numFmtId="0" fontId="24" fillId="0" borderId="0" xfId="0" applyFont="1" applyAlignment="1">
      <alignment vertical="top" wrapText="1"/>
    </xf>
    <xf numFmtId="0" fontId="7" fillId="0" borderId="0" xfId="4" applyFont="1" applyAlignment="1">
      <alignment vertical="top" wrapText="1"/>
    </xf>
    <xf numFmtId="0" fontId="7" fillId="0" borderId="0" xfId="4" applyFont="1"/>
    <xf numFmtId="0" fontId="7" fillId="0" borderId="2" xfId="0" applyFont="1" applyBorder="1" applyAlignment="1">
      <alignment horizontal="center" vertical="center" wrapText="1"/>
    </xf>
    <xf numFmtId="0" fontId="26" fillId="0" borderId="0" xfId="0" applyFont="1" applyAlignment="1">
      <alignment vertical="center"/>
    </xf>
    <xf numFmtId="0" fontId="6" fillId="0" borderId="0" xfId="1" applyNumberFormat="1" applyFont="1" applyFill="1" applyBorder="1" applyAlignment="1" applyProtection="1">
      <alignment horizontal="left" vertical="center" wrapText="1"/>
    </xf>
    <xf numFmtId="166" fontId="12" fillId="0" borderId="0" xfId="1" applyNumberFormat="1" applyFont="1" applyFill="1" applyBorder="1" applyAlignment="1" applyProtection="1">
      <alignment horizontal="center"/>
    </xf>
    <xf numFmtId="0" fontId="7" fillId="11" borderId="2" xfId="0" applyFont="1" applyFill="1" applyBorder="1" applyAlignment="1">
      <alignment wrapText="1"/>
    </xf>
    <xf numFmtId="0" fontId="7" fillId="2" borderId="0" xfId="0" applyFont="1" applyFill="1"/>
    <xf numFmtId="0" fontId="16" fillId="0" borderId="0" xfId="0" applyFont="1"/>
    <xf numFmtId="0" fontId="15" fillId="0" borderId="0" xfId="0" applyFont="1"/>
    <xf numFmtId="0" fontId="7" fillId="0" borderId="6" xfId="0" applyFont="1" applyBorder="1"/>
    <xf numFmtId="167" fontId="26" fillId="0" borderId="0" xfId="0" applyNumberFormat="1" applyFont="1" applyAlignment="1">
      <alignment vertical="center"/>
    </xf>
    <xf numFmtId="0" fontId="7" fillId="4" borderId="11" xfId="1" applyNumberFormat="1" applyFont="1" applyFill="1" applyBorder="1" applyAlignment="1" applyProtection="1">
      <alignment horizontal="center" vertical="center"/>
    </xf>
    <xf numFmtId="0" fontId="27" fillId="0" borderId="0" xfId="0" applyFont="1"/>
    <xf numFmtId="0" fontId="36" fillId="0" borderId="0" xfId="0" applyFont="1"/>
    <xf numFmtId="0" fontId="19" fillId="0" borderId="0" xfId="0" applyFont="1"/>
    <xf numFmtId="0" fontId="24" fillId="0" borderId="0" xfId="4" applyFont="1" applyAlignment="1">
      <alignment wrapText="1"/>
    </xf>
    <xf numFmtId="0" fontId="24" fillId="0" borderId="0" xfId="0" applyFont="1" applyAlignment="1">
      <alignment horizontal="left" wrapText="1"/>
    </xf>
    <xf numFmtId="0" fontId="24" fillId="0" borderId="0" xfId="0" applyFont="1" applyAlignment="1">
      <alignment horizontal="left" vertical="top" wrapText="1"/>
    </xf>
    <xf numFmtId="0" fontId="28" fillId="0" borderId="0" xfId="0" applyFont="1" applyAlignment="1">
      <alignment horizontal="left" wrapText="1"/>
    </xf>
    <xf numFmtId="0" fontId="38" fillId="0" borderId="0" xfId="0" applyFont="1" applyAlignment="1">
      <alignment horizontal="center" wrapText="1"/>
    </xf>
    <xf numFmtId="0" fontId="38" fillId="0" borderId="0" xfId="0" applyFont="1" applyAlignment="1">
      <alignment horizontal="center"/>
    </xf>
    <xf numFmtId="0" fontId="8" fillId="0" borderId="0" xfId="0" applyFont="1" applyAlignment="1">
      <alignment horizontal="center"/>
    </xf>
    <xf numFmtId="0" fontId="4" fillId="0" borderId="1" xfId="0" applyFont="1" applyBorder="1" applyAlignment="1" applyProtection="1">
      <alignment horizontal="left"/>
      <protection locked="0"/>
    </xf>
    <xf numFmtId="0" fontId="4" fillId="0" borderId="5" xfId="0" applyFont="1" applyBorder="1" applyAlignment="1" applyProtection="1">
      <alignment horizontal="center"/>
      <protection locked="0"/>
    </xf>
    <xf numFmtId="0" fontId="8" fillId="0" borderId="0" xfId="0" applyFont="1" applyAlignment="1">
      <alignment horizontal="left"/>
    </xf>
    <xf numFmtId="0" fontId="4" fillId="0" borderId="1" xfId="0" applyFont="1" applyBorder="1" applyAlignment="1" applyProtection="1">
      <alignment horizontal="center"/>
      <protection locked="0"/>
    </xf>
    <xf numFmtId="0" fontId="8" fillId="0" borderId="0" xfId="0" applyFont="1" applyAlignment="1">
      <alignment horizontal="center" vertical="top"/>
    </xf>
    <xf numFmtId="0" fontId="18" fillId="0" borderId="1" xfId="0" applyFont="1" applyBorder="1" applyAlignment="1" applyProtection="1">
      <alignment horizontal="center" wrapText="1"/>
      <protection locked="0"/>
    </xf>
    <xf numFmtId="0" fontId="8" fillId="0" borderId="0" xfId="4" applyFont="1" applyAlignment="1">
      <alignment horizontal="left"/>
    </xf>
    <xf numFmtId="0" fontId="39" fillId="0" borderId="1" xfId="0" applyFont="1" applyBorder="1" applyAlignment="1">
      <alignment horizontal="left"/>
    </xf>
    <xf numFmtId="0" fontId="11" fillId="0" borderId="5" xfId="0" applyFont="1" applyBorder="1" applyAlignment="1" applyProtection="1">
      <alignment horizontal="left"/>
      <protection locked="0"/>
    </xf>
    <xf numFmtId="0" fontId="4" fillId="0" borderId="1" xfId="4" applyFont="1" applyBorder="1" applyAlignment="1" applyProtection="1">
      <alignment horizontal="left"/>
      <protection locked="0"/>
    </xf>
    <xf numFmtId="0" fontId="37" fillId="0" borderId="0" xfId="0" applyFont="1" applyAlignment="1">
      <alignment horizontal="center" wrapText="1"/>
    </xf>
    <xf numFmtId="0" fontId="24" fillId="0" borderId="0" xfId="0" applyFont="1" applyAlignment="1">
      <alignment horizontal="left" vertical="center" wrapText="1"/>
    </xf>
    <xf numFmtId="0" fontId="8" fillId="15" borderId="2" xfId="0" applyFont="1" applyFill="1" applyBorder="1" applyAlignment="1">
      <alignment horizontal="center" vertical="top" wrapText="1"/>
    </xf>
    <xf numFmtId="0" fontId="8" fillId="15" borderId="2" xfId="0" applyFont="1" applyFill="1" applyBorder="1" applyAlignment="1">
      <alignment horizontal="center" vertical="center" wrapText="1"/>
    </xf>
    <xf numFmtId="0" fontId="8" fillId="15" borderId="2" xfId="0" applyFont="1" applyFill="1" applyBorder="1" applyAlignment="1">
      <alignment horizontal="center" vertical="center"/>
    </xf>
    <xf numFmtId="0" fontId="8" fillId="0" borderId="3" xfId="1" applyNumberFormat="1" applyFont="1" applyFill="1" applyBorder="1" applyAlignment="1" applyProtection="1">
      <alignment horizontal="center" vertical="center" wrapText="1"/>
    </xf>
    <xf numFmtId="0" fontId="8" fillId="0" borderId="5"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42" fontId="18" fillId="0" borderId="3" xfId="1" applyNumberFormat="1" applyFont="1" applyFill="1" applyBorder="1" applyAlignment="1" applyProtection="1">
      <alignment horizontal="center" vertical="center" wrapText="1"/>
      <protection locked="0"/>
    </xf>
    <xf numFmtId="42" fontId="18" fillId="0" borderId="5" xfId="1" applyNumberFormat="1" applyFont="1" applyFill="1" applyBorder="1" applyAlignment="1" applyProtection="1">
      <alignment horizontal="center" vertical="center" wrapText="1"/>
      <protection locked="0"/>
    </xf>
    <xf numFmtId="42" fontId="18" fillId="0" borderId="7" xfId="1" applyNumberFormat="1" applyFont="1" applyFill="1" applyBorder="1" applyAlignment="1" applyProtection="1">
      <alignment horizontal="center" vertical="center" wrapText="1"/>
      <protection locked="0"/>
    </xf>
    <xf numFmtId="42" fontId="18" fillId="0" borderId="3" xfId="0" applyNumberFormat="1" applyFont="1" applyBorder="1" applyAlignment="1" applyProtection="1">
      <alignment horizontal="center" vertical="center"/>
      <protection locked="0"/>
    </xf>
    <xf numFmtId="42" fontId="18" fillId="0" borderId="5" xfId="0" applyNumberFormat="1" applyFont="1" applyBorder="1" applyAlignment="1" applyProtection="1">
      <alignment horizontal="center" vertical="center"/>
      <protection locked="0"/>
    </xf>
    <xf numFmtId="42" fontId="18" fillId="0" borderId="7" xfId="0" applyNumberFormat="1" applyFont="1" applyBorder="1" applyAlignment="1" applyProtection="1">
      <alignment horizontal="center" vertical="center"/>
      <protection locked="0"/>
    </xf>
    <xf numFmtId="165" fontId="8" fillId="0" borderId="3" xfId="0" applyNumberFormat="1" applyFont="1" applyBorder="1" applyAlignment="1">
      <alignment horizontal="center"/>
    </xf>
    <xf numFmtId="165" fontId="8" fillId="0" borderId="5" xfId="0" applyNumberFormat="1" applyFont="1" applyBorder="1" applyAlignment="1">
      <alignment horizontal="center"/>
    </xf>
    <xf numFmtId="165" fontId="8" fillId="0" borderId="7" xfId="0" applyNumberFormat="1" applyFont="1" applyBorder="1" applyAlignment="1">
      <alignment horizontal="center"/>
    </xf>
    <xf numFmtId="0" fontId="8" fillId="0" borderId="3" xfId="1" applyNumberFormat="1" applyFont="1" applyFill="1" applyBorder="1" applyAlignment="1" applyProtection="1">
      <alignment horizontal="center" vertical="center"/>
    </xf>
    <xf numFmtId="0" fontId="8" fillId="0" borderId="5" xfId="1" applyNumberFormat="1" applyFont="1" applyFill="1" applyBorder="1" applyAlignment="1" applyProtection="1">
      <alignment horizontal="center" vertical="center"/>
    </xf>
    <xf numFmtId="0" fontId="8" fillId="0" borderId="7" xfId="1" applyNumberFormat="1" applyFont="1" applyFill="1" applyBorder="1" applyAlignment="1" applyProtection="1">
      <alignment horizontal="center" vertical="center"/>
    </xf>
    <xf numFmtId="42" fontId="18" fillId="12" borderId="3" xfId="1" applyNumberFormat="1" applyFont="1" applyFill="1" applyBorder="1" applyAlignment="1" applyProtection="1">
      <alignment horizontal="center" vertical="center" wrapText="1"/>
    </xf>
    <xf numFmtId="42" fontId="18" fillId="12" borderId="5" xfId="1" applyNumberFormat="1" applyFont="1" applyFill="1" applyBorder="1" applyAlignment="1" applyProtection="1">
      <alignment horizontal="center" vertical="center" wrapText="1"/>
    </xf>
    <xf numFmtId="42" fontId="18" fillId="12" borderId="7" xfId="1" applyNumberFormat="1" applyFont="1" applyFill="1" applyBorder="1" applyAlignment="1" applyProtection="1">
      <alignment horizontal="center" vertical="center" wrapText="1"/>
    </xf>
    <xf numFmtId="42" fontId="18" fillId="12" borderId="3" xfId="0" applyNumberFormat="1" applyFont="1" applyFill="1" applyBorder="1" applyAlignment="1">
      <alignment horizontal="center" vertical="center"/>
    </xf>
    <xf numFmtId="42" fontId="18" fillId="12" borderId="5" xfId="0" applyNumberFormat="1" applyFont="1" applyFill="1" applyBorder="1" applyAlignment="1">
      <alignment horizontal="center" vertical="center"/>
    </xf>
    <xf numFmtId="42" fontId="18" fillId="12" borderId="7" xfId="0" applyNumberFormat="1" applyFont="1" applyFill="1" applyBorder="1" applyAlignment="1">
      <alignment horizontal="center" vertical="center"/>
    </xf>
    <xf numFmtId="42" fontId="18" fillId="12" borderId="3" xfId="1" applyNumberFormat="1" applyFont="1" applyFill="1" applyBorder="1" applyAlignment="1" applyProtection="1">
      <alignment horizontal="center" vertical="center"/>
    </xf>
    <xf numFmtId="42" fontId="18" fillId="12" borderId="5" xfId="1" applyNumberFormat="1" applyFont="1" applyFill="1" applyBorder="1" applyAlignment="1" applyProtection="1">
      <alignment horizontal="center" vertical="center"/>
    </xf>
    <xf numFmtId="42" fontId="18" fillId="12" borderId="7" xfId="1" applyNumberFormat="1" applyFont="1" applyFill="1" applyBorder="1" applyAlignment="1" applyProtection="1">
      <alignment horizontal="center" vertical="center"/>
    </xf>
    <xf numFmtId="44" fontId="8" fillId="5" borderId="35" xfId="1" applyFont="1" applyFill="1" applyBorder="1" applyAlignment="1" applyProtection="1">
      <alignment horizontal="center"/>
    </xf>
    <xf numFmtId="44" fontId="8" fillId="5" borderId="33" xfId="1" applyFont="1" applyFill="1" applyBorder="1" applyAlignment="1" applyProtection="1">
      <alignment horizontal="center"/>
    </xf>
    <xf numFmtId="44" fontId="8" fillId="5" borderId="36" xfId="1" applyFont="1" applyFill="1" applyBorder="1" applyAlignment="1" applyProtection="1">
      <alignment horizontal="center"/>
    </xf>
    <xf numFmtId="165" fontId="8" fillId="5" borderId="35" xfId="1" applyNumberFormat="1" applyFont="1" applyFill="1" applyBorder="1" applyAlignment="1" applyProtection="1">
      <alignment horizontal="center"/>
    </xf>
    <xf numFmtId="165" fontId="8" fillId="5" borderId="33" xfId="1" applyNumberFormat="1" applyFont="1" applyFill="1" applyBorder="1" applyAlignment="1" applyProtection="1">
      <alignment horizontal="center"/>
    </xf>
    <xf numFmtId="165" fontId="8" fillId="5" borderId="36" xfId="1" applyNumberFormat="1" applyFont="1" applyFill="1" applyBorder="1" applyAlignment="1" applyProtection="1">
      <alignment horizontal="center"/>
    </xf>
    <xf numFmtId="165" fontId="8" fillId="7" borderId="35" xfId="1" applyNumberFormat="1" applyFont="1" applyFill="1" applyBorder="1" applyAlignment="1" applyProtection="1">
      <alignment horizontal="center"/>
    </xf>
    <xf numFmtId="165" fontId="8" fillId="7" borderId="33" xfId="1" applyNumberFormat="1" applyFont="1" applyFill="1" applyBorder="1" applyAlignment="1" applyProtection="1">
      <alignment horizontal="center"/>
    </xf>
    <xf numFmtId="165" fontId="8" fillId="7" borderId="36" xfId="1" applyNumberFormat="1" applyFont="1" applyFill="1" applyBorder="1" applyAlignment="1" applyProtection="1">
      <alignment horizontal="center"/>
    </xf>
    <xf numFmtId="0" fontId="19" fillId="0" borderId="0" xfId="0" applyFont="1" applyAlignment="1">
      <alignment horizontal="center"/>
    </xf>
    <xf numFmtId="164" fontId="4" fillId="0" borderId="1" xfId="0" applyNumberFormat="1" applyFont="1" applyBorder="1" applyAlignment="1" applyProtection="1">
      <alignment horizontal="center"/>
      <protection locked="0"/>
    </xf>
    <xf numFmtId="0" fontId="8" fillId="0" borderId="6" xfId="0" applyFont="1" applyBorder="1" applyAlignment="1">
      <alignment horizontal="center" vertical="top"/>
    </xf>
    <xf numFmtId="165" fontId="20" fillId="4" borderId="19" xfId="1" applyNumberFormat="1" applyFont="1" applyFill="1" applyBorder="1" applyAlignment="1" applyProtection="1">
      <alignment horizontal="center"/>
    </xf>
    <xf numFmtId="165" fontId="20" fillId="4" borderId="18" xfId="1" applyNumberFormat="1" applyFont="1" applyFill="1" applyBorder="1" applyAlignment="1" applyProtection="1">
      <alignment horizontal="center"/>
    </xf>
    <xf numFmtId="165" fontId="5" fillId="0" borderId="2" xfId="1" applyNumberFormat="1" applyFont="1" applyBorder="1" applyAlignment="1" applyProtection="1">
      <alignment horizontal="center"/>
      <protection locked="0"/>
    </xf>
    <xf numFmtId="0" fontId="7" fillId="0" borderId="2" xfId="0" applyFont="1" applyBorder="1" applyAlignment="1">
      <alignment horizontal="center" vertical="top" wrapText="1"/>
    </xf>
    <xf numFmtId="165" fontId="5" fillId="0" borderId="2" xfId="1" applyNumberFormat="1" applyFont="1" applyFill="1" applyBorder="1" applyAlignment="1" applyProtection="1">
      <alignment horizontal="center"/>
      <protection locked="0"/>
    </xf>
    <xf numFmtId="165" fontId="5" fillId="0" borderId="3" xfId="1" applyNumberFormat="1" applyFont="1" applyFill="1" applyBorder="1" applyAlignment="1" applyProtection="1">
      <alignment horizontal="center"/>
      <protection locked="0"/>
    </xf>
    <xf numFmtId="165" fontId="20" fillId="4" borderId="8" xfId="1" applyNumberFormat="1" applyFont="1" applyFill="1" applyBorder="1" applyAlignment="1" applyProtection="1">
      <alignment horizontal="center"/>
    </xf>
    <xf numFmtId="165" fontId="20" fillId="4" borderId="9" xfId="1" applyNumberFormat="1" applyFont="1" applyFill="1" applyBorder="1" applyAlignment="1" applyProtection="1">
      <alignment horizontal="center"/>
    </xf>
    <xf numFmtId="165" fontId="5" fillId="0" borderId="19" xfId="1" applyNumberFormat="1" applyFont="1" applyBorder="1" applyAlignment="1" applyProtection="1">
      <alignment horizontal="center"/>
      <protection locked="0"/>
    </xf>
    <xf numFmtId="165" fontId="5" fillId="0" borderId="7" xfId="1" applyNumberFormat="1" applyFont="1" applyBorder="1" applyAlignment="1" applyProtection="1">
      <alignment horizontal="center"/>
      <protection locked="0"/>
    </xf>
    <xf numFmtId="165" fontId="31" fillId="0" borderId="7" xfId="1" applyNumberFormat="1" applyFont="1" applyFill="1" applyBorder="1" applyAlignment="1" applyProtection="1">
      <alignment horizontal="center" wrapText="1"/>
      <protection locked="0"/>
    </xf>
    <xf numFmtId="165" fontId="31" fillId="0" borderId="2" xfId="1" applyNumberFormat="1" applyFont="1" applyFill="1" applyBorder="1" applyAlignment="1" applyProtection="1">
      <alignment horizontal="center" wrapText="1"/>
      <protection locked="0"/>
    </xf>
    <xf numFmtId="166" fontId="30" fillId="0" borderId="8" xfId="1" applyNumberFormat="1" applyFont="1" applyFill="1" applyBorder="1" applyAlignment="1" applyProtection="1">
      <alignment horizontal="right"/>
    </xf>
    <xf numFmtId="166" fontId="30" fillId="0" borderId="2" xfId="1" applyNumberFormat="1" applyFont="1" applyFill="1" applyBorder="1" applyAlignment="1" applyProtection="1">
      <alignment horizontal="right"/>
    </xf>
    <xf numFmtId="165" fontId="20" fillId="4" borderId="2" xfId="1" applyNumberFormat="1" applyFont="1" applyFill="1" applyBorder="1" applyAlignment="1" applyProtection="1">
      <alignment horizontal="center"/>
    </xf>
    <xf numFmtId="0" fontId="20" fillId="15" borderId="3" xfId="0" applyFont="1" applyFill="1" applyBorder="1" applyAlignment="1">
      <alignment horizontal="center" vertical="center" wrapText="1"/>
    </xf>
    <xf numFmtId="0" fontId="20" fillId="15" borderId="5"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7" fillId="0" borderId="24" xfId="0" quotePrefix="1" applyFont="1" applyBorder="1" applyAlignment="1">
      <alignment horizontal="center" vertical="top" wrapText="1"/>
    </xf>
    <xf numFmtId="0" fontId="7" fillId="0" borderId="17" xfId="0" applyFont="1" applyBorder="1" applyAlignment="1">
      <alignment horizontal="center" vertical="top" wrapText="1"/>
    </xf>
    <xf numFmtId="0" fontId="7" fillId="0" borderId="13" xfId="0" applyFont="1" applyBorder="1" applyAlignment="1">
      <alignment horizontal="center" vertical="top" wrapText="1"/>
    </xf>
    <xf numFmtId="0" fontId="7" fillId="0" borderId="18" xfId="0" applyFont="1" applyBorder="1" applyAlignment="1">
      <alignment horizontal="center" vertical="top" wrapText="1"/>
    </xf>
    <xf numFmtId="0" fontId="7" fillId="0" borderId="24" xfId="0" applyFont="1" applyBorder="1" applyAlignment="1">
      <alignment horizontal="center" vertical="top" wrapText="1"/>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6" fontId="30" fillId="4" borderId="8" xfId="1" applyNumberFormat="1" applyFont="1" applyFill="1" applyBorder="1" applyAlignment="1" applyProtection="1">
      <alignment horizontal="right"/>
    </xf>
    <xf numFmtId="166" fontId="30" fillId="4" borderId="2" xfId="1" applyNumberFormat="1" applyFont="1" applyFill="1" applyBorder="1" applyAlignment="1" applyProtection="1">
      <alignment horizontal="right"/>
    </xf>
    <xf numFmtId="166" fontId="30" fillId="0" borderId="19" xfId="1" applyNumberFormat="1" applyFont="1" applyFill="1" applyBorder="1" applyAlignment="1" applyProtection="1">
      <alignment horizontal="right"/>
    </xf>
    <xf numFmtId="166" fontId="30" fillId="0" borderId="7" xfId="1" applyNumberFormat="1" applyFont="1" applyFill="1" applyBorder="1" applyAlignment="1" applyProtection="1">
      <alignment horizontal="right"/>
    </xf>
    <xf numFmtId="10" fontId="31" fillId="5" borderId="7" xfId="3" applyNumberFormat="1" applyFont="1" applyFill="1" applyBorder="1" applyAlignment="1" applyProtection="1">
      <alignment horizontal="center"/>
      <protection locked="0"/>
    </xf>
    <xf numFmtId="10" fontId="31" fillId="5" borderId="2" xfId="3" applyNumberFormat="1" applyFont="1" applyFill="1" applyBorder="1" applyAlignment="1" applyProtection="1">
      <alignment horizontal="center"/>
      <protection locked="0"/>
    </xf>
    <xf numFmtId="0" fontId="5" fillId="0" borderId="3" xfId="0" applyFont="1" applyBorder="1" applyAlignment="1">
      <alignment horizontal="left"/>
    </xf>
    <xf numFmtId="0" fontId="5" fillId="0" borderId="5" xfId="0" applyFont="1" applyBorder="1" applyAlignment="1">
      <alignment horizontal="left"/>
    </xf>
    <xf numFmtId="0" fontId="5" fillId="4" borderId="2" xfId="0" applyFont="1" applyFill="1" applyBorder="1" applyAlignment="1">
      <alignment horizontal="right" wrapText="1"/>
    </xf>
    <xf numFmtId="0" fontId="29" fillId="0" borderId="3" xfId="0" applyFont="1" applyBorder="1" applyProtection="1">
      <protection locked="0"/>
    </xf>
    <xf numFmtId="0" fontId="29" fillId="0" borderId="5" xfId="0" applyFont="1" applyBorder="1" applyProtection="1">
      <protection locked="0"/>
    </xf>
    <xf numFmtId="9" fontId="5" fillId="0" borderId="3" xfId="3" applyFont="1" applyBorder="1" applyAlignment="1" applyProtection="1">
      <alignment horizontal="center"/>
      <protection locked="0"/>
    </xf>
    <xf numFmtId="9" fontId="5" fillId="0" borderId="7" xfId="3" applyFont="1" applyBorder="1" applyAlignment="1" applyProtection="1">
      <alignment horizontal="center"/>
      <protection locked="0"/>
    </xf>
    <xf numFmtId="0" fontId="5" fillId="0" borderId="3" xfId="0" applyFont="1" applyBorder="1"/>
    <xf numFmtId="0" fontId="5" fillId="0" borderId="5" xfId="0" applyFont="1" applyBorder="1"/>
    <xf numFmtId="42" fontId="5" fillId="0" borderId="2" xfId="1" applyNumberFormat="1" applyFont="1" applyBorder="1" applyAlignment="1" applyProtection="1">
      <alignment horizontal="center"/>
      <protection locked="0"/>
    </xf>
    <xf numFmtId="1" fontId="5" fillId="0" borderId="3" xfId="0" applyNumberFormat="1" applyFont="1" applyBorder="1" applyAlignment="1" applyProtection="1">
      <alignment horizontal="center"/>
      <protection locked="0"/>
    </xf>
    <xf numFmtId="1" fontId="5" fillId="0" borderId="18" xfId="0" applyNumberFormat="1" applyFont="1" applyBorder="1" applyAlignment="1" applyProtection="1">
      <alignment horizontal="center"/>
      <protection locked="0"/>
    </xf>
    <xf numFmtId="165" fontId="5" fillId="4" borderId="2" xfId="1" applyNumberFormat="1" applyFont="1" applyFill="1" applyBorder="1" applyAlignment="1" applyProtection="1">
      <alignment horizontal="center"/>
    </xf>
    <xf numFmtId="0" fontId="5" fillId="0" borderId="3" xfId="0" applyFont="1" applyBorder="1" applyAlignment="1">
      <alignment horizontal="left" wrapText="1"/>
    </xf>
    <xf numFmtId="0" fontId="5" fillId="0" borderId="5" xfId="0" applyFont="1" applyBorder="1" applyAlignment="1">
      <alignment horizontal="left" wrapText="1"/>
    </xf>
    <xf numFmtId="165" fontId="20" fillId="4" borderId="3" xfId="1" applyNumberFormat="1" applyFont="1" applyFill="1" applyBorder="1" applyAlignment="1" applyProtection="1">
      <alignment horizontal="center"/>
    </xf>
    <xf numFmtId="165" fontId="20" fillId="7" borderId="4" xfId="1" applyNumberFormat="1" applyFont="1" applyFill="1" applyBorder="1" applyAlignment="1" applyProtection="1">
      <alignment horizontal="center"/>
    </xf>
    <xf numFmtId="165" fontId="20" fillId="7" borderId="10" xfId="1" applyNumberFormat="1" applyFont="1" applyFill="1" applyBorder="1" applyAlignment="1" applyProtection="1">
      <alignment horizontal="center"/>
    </xf>
    <xf numFmtId="165" fontId="5" fillId="4" borderId="7" xfId="1" applyNumberFormat="1" applyFont="1" applyFill="1" applyBorder="1" applyAlignment="1" applyProtection="1">
      <alignment horizontal="center"/>
    </xf>
    <xf numFmtId="10" fontId="5" fillId="0" borderId="5" xfId="3" applyNumberFormat="1" applyFont="1" applyFill="1" applyBorder="1" applyAlignment="1" applyProtection="1">
      <alignment horizontal="center" wrapText="1"/>
    </xf>
    <xf numFmtId="10" fontId="5" fillId="0" borderId="7" xfId="3" applyNumberFormat="1" applyFont="1" applyFill="1" applyBorder="1" applyAlignment="1" applyProtection="1">
      <alignment horizontal="center" wrapText="1"/>
    </xf>
    <xf numFmtId="165" fontId="20" fillId="4" borderId="7" xfId="1" applyNumberFormat="1" applyFont="1" applyFill="1" applyBorder="1" applyAlignment="1" applyProtection="1">
      <alignment horizontal="center"/>
    </xf>
    <xf numFmtId="44" fontId="5" fillId="6" borderId="3" xfId="1" applyFont="1" applyFill="1" applyBorder="1" applyAlignment="1" applyProtection="1">
      <alignment horizontal="center"/>
    </xf>
    <xf numFmtId="44" fontId="5" fillId="6" borderId="5" xfId="1" applyFont="1" applyFill="1" applyBorder="1" applyAlignment="1" applyProtection="1">
      <alignment horizontal="center"/>
    </xf>
    <xf numFmtId="44" fontId="5" fillId="6" borderId="18" xfId="1" applyFont="1" applyFill="1" applyBorder="1" applyAlignment="1" applyProtection="1">
      <alignment horizontal="center"/>
    </xf>
    <xf numFmtId="44" fontId="5" fillId="6" borderId="14" xfId="1" applyFont="1" applyFill="1" applyBorder="1" applyAlignment="1" applyProtection="1">
      <alignment horizontal="center"/>
    </xf>
    <xf numFmtId="44" fontId="5" fillId="6" borderId="6" xfId="1" applyFont="1" applyFill="1" applyBorder="1" applyAlignment="1" applyProtection="1">
      <alignment horizontal="center"/>
    </xf>
    <xf numFmtId="44" fontId="5" fillId="6" borderId="16" xfId="1" applyFont="1" applyFill="1" applyBorder="1" applyAlignment="1" applyProtection="1">
      <alignment horizontal="center"/>
    </xf>
    <xf numFmtId="44" fontId="5" fillId="6" borderId="27" xfId="1" applyFont="1" applyFill="1" applyBorder="1" applyAlignment="1" applyProtection="1">
      <alignment horizontal="center"/>
    </xf>
    <xf numFmtId="44" fontId="5" fillId="6" borderId="0" xfId="1" applyFont="1" applyFill="1" applyBorder="1" applyAlignment="1" applyProtection="1">
      <alignment horizontal="center"/>
    </xf>
    <xf numFmtId="44" fontId="5" fillId="6" borderId="30" xfId="1" applyFont="1" applyFill="1" applyBorder="1" applyAlignment="1" applyProtection="1">
      <alignment horizontal="center"/>
    </xf>
    <xf numFmtId="44" fontId="5" fillId="6" borderId="12" xfId="1" applyFont="1" applyFill="1" applyBorder="1" applyAlignment="1" applyProtection="1">
      <alignment horizontal="center"/>
    </xf>
    <xf numFmtId="44" fontId="5" fillId="6" borderId="1" xfId="1" applyFont="1" applyFill="1" applyBorder="1" applyAlignment="1" applyProtection="1">
      <alignment horizontal="center"/>
    </xf>
    <xf numFmtId="44" fontId="5" fillId="6" borderId="17" xfId="1" applyFont="1" applyFill="1" applyBorder="1" applyAlignment="1" applyProtection="1">
      <alignment horizontal="center"/>
    </xf>
    <xf numFmtId="0" fontId="20" fillId="15" borderId="6" xfId="0" applyFont="1" applyFill="1" applyBorder="1" applyAlignment="1">
      <alignment horizontal="center" vertical="center" wrapText="1"/>
    </xf>
    <xf numFmtId="165" fontId="5" fillId="4" borderId="3" xfId="1" applyNumberFormat="1" applyFont="1" applyFill="1" applyBorder="1" applyAlignment="1" applyProtection="1">
      <alignment horizontal="center"/>
    </xf>
    <xf numFmtId="0" fontId="29" fillId="0" borderId="7" xfId="0" applyFont="1" applyBorder="1" applyProtection="1">
      <protection locked="0"/>
    </xf>
    <xf numFmtId="9" fontId="5" fillId="0" borderId="2" xfId="3" applyFont="1" applyBorder="1" applyAlignment="1" applyProtection="1">
      <alignment horizontal="center"/>
      <protection locked="0"/>
    </xf>
    <xf numFmtId="1" fontId="5" fillId="0" borderId="2" xfId="0" applyNumberFormat="1" applyFont="1" applyBorder="1" applyAlignment="1" applyProtection="1">
      <alignment horizontal="center"/>
      <protection locked="0"/>
    </xf>
    <xf numFmtId="0" fontId="5" fillId="4" borderId="2" xfId="0" applyFont="1" applyFill="1" applyBorder="1" applyAlignment="1">
      <alignment horizontal="right"/>
    </xf>
    <xf numFmtId="0" fontId="5" fillId="0" borderId="7" xfId="0" applyFont="1" applyBorder="1" applyAlignment="1">
      <alignment horizontal="left"/>
    </xf>
    <xf numFmtId="165" fontId="32" fillId="4" borderId="8" xfId="1" applyNumberFormat="1" applyFont="1" applyFill="1" applyBorder="1" applyAlignment="1" applyProtection="1">
      <alignment horizontal="center" wrapText="1"/>
      <protection locked="0"/>
    </xf>
    <xf numFmtId="165" fontId="32" fillId="4" borderId="9" xfId="1" applyNumberFormat="1" applyFont="1" applyFill="1" applyBorder="1" applyAlignment="1" applyProtection="1">
      <alignment horizontal="center" wrapText="1"/>
      <protection locked="0"/>
    </xf>
    <xf numFmtId="165" fontId="33" fillId="4" borderId="19" xfId="1" applyNumberFormat="1" applyFont="1" applyFill="1" applyBorder="1" applyAlignment="1" applyProtection="1">
      <alignment horizontal="center"/>
    </xf>
    <xf numFmtId="165" fontId="33" fillId="4" borderId="18" xfId="1" applyNumberFormat="1" applyFont="1" applyFill="1" applyBorder="1" applyAlignment="1" applyProtection="1">
      <alignment horizontal="center"/>
    </xf>
    <xf numFmtId="0" fontId="20" fillId="4" borderId="2" xfId="0" applyFont="1" applyFill="1" applyBorder="1" applyAlignment="1">
      <alignment horizontal="right"/>
    </xf>
    <xf numFmtId="0" fontId="4" fillId="0" borderId="0" xfId="0" applyFont="1" applyAlignment="1" applyProtection="1">
      <alignment horizontal="center"/>
      <protection locked="0"/>
    </xf>
    <xf numFmtId="0" fontId="8" fillId="0" borderId="1" xfId="0" applyFont="1" applyBorder="1" applyAlignment="1">
      <alignment horizontal="left"/>
    </xf>
    <xf numFmtId="0" fontId="4" fillId="0" borderId="5" xfId="0" applyFont="1" applyBorder="1" applyAlignment="1">
      <alignment horizontal="left"/>
    </xf>
    <xf numFmtId="0" fontId="4" fillId="0" borderId="1" xfId="0" applyFont="1" applyBorder="1" applyAlignment="1">
      <alignment horizontal="left"/>
    </xf>
    <xf numFmtId="0" fontId="11" fillId="0" borderId="5" xfId="0" applyFont="1" applyBorder="1" applyAlignment="1">
      <alignment horizontal="left"/>
    </xf>
    <xf numFmtId="0" fontId="8" fillId="0" borderId="6" xfId="0" applyFont="1" applyBorder="1" applyAlignment="1">
      <alignment horizontal="center"/>
    </xf>
    <xf numFmtId="0" fontId="23" fillId="0" borderId="0" xfId="0" applyFont="1" applyAlignment="1">
      <alignment horizontal="left" wrapText="1"/>
    </xf>
    <xf numFmtId="0" fontId="22" fillId="0" borderId="0" xfId="0" applyFont="1" applyAlignment="1">
      <alignment horizontal="left"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7" fillId="0" borderId="34" xfId="0" applyFont="1" applyBorder="1" applyAlignment="1">
      <alignment horizontal="center" vertical="top" wrapText="1"/>
    </xf>
    <xf numFmtId="0" fontId="7" fillId="0" borderId="30" xfId="0" applyFont="1" applyBorder="1" applyAlignment="1">
      <alignment horizontal="center" vertical="top" wrapText="1"/>
    </xf>
    <xf numFmtId="0" fontId="7" fillId="0" borderId="25" xfId="0" applyFont="1" applyBorder="1" applyAlignment="1">
      <alignment horizontal="center" vertical="top" wrapText="1"/>
    </xf>
    <xf numFmtId="0" fontId="7" fillId="0" borderId="15" xfId="0" applyFont="1" applyBorder="1" applyAlignment="1">
      <alignment horizontal="center" vertical="top"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8" xfId="0" applyFont="1" applyBorder="1" applyAlignment="1">
      <alignment horizontal="center" vertical="center"/>
    </xf>
    <xf numFmtId="0" fontId="7" fillId="0" borderId="28" xfId="0" applyFont="1" applyBorder="1" applyAlignment="1">
      <alignment horizontal="center" vertical="top" wrapText="1"/>
    </xf>
    <xf numFmtId="0" fontId="5" fillId="0" borderId="2" xfId="0" applyFont="1" applyBorder="1" applyAlignment="1">
      <alignment horizontal="left"/>
    </xf>
    <xf numFmtId="165" fontId="32" fillId="4" borderId="19" xfId="1" applyNumberFormat="1" applyFont="1" applyFill="1" applyBorder="1" applyAlignment="1" applyProtection="1">
      <alignment horizontal="center" wrapText="1"/>
      <protection locked="0"/>
    </xf>
    <xf numFmtId="165" fontId="32" fillId="4" borderId="7" xfId="1" applyNumberFormat="1" applyFont="1" applyFill="1" applyBorder="1" applyAlignment="1" applyProtection="1">
      <alignment horizontal="center" wrapText="1"/>
      <protection locked="0"/>
    </xf>
    <xf numFmtId="0" fontId="20" fillId="9" borderId="3" xfId="0" applyFont="1" applyFill="1" applyBorder="1" applyAlignment="1">
      <alignment horizontal="center"/>
    </xf>
    <xf numFmtId="0" fontId="20" fillId="9" borderId="5" xfId="0" applyFont="1" applyFill="1" applyBorder="1" applyAlignment="1">
      <alignment horizontal="center"/>
    </xf>
    <xf numFmtId="0" fontId="20" fillId="9" borderId="18" xfId="0" applyFont="1" applyFill="1" applyBorder="1" applyAlignment="1">
      <alignment horizontal="center"/>
    </xf>
    <xf numFmtId="0" fontId="20" fillId="4" borderId="3" xfId="0" applyFont="1" applyFill="1" applyBorder="1" applyAlignment="1">
      <alignment horizontal="right"/>
    </xf>
    <xf numFmtId="0" fontId="20" fillId="4" borderId="5" xfId="0" applyFont="1" applyFill="1" applyBorder="1" applyAlignment="1">
      <alignment horizontal="right"/>
    </xf>
    <xf numFmtId="0" fontId="20" fillId="4" borderId="7" xfId="0" applyFont="1" applyFill="1" applyBorder="1" applyAlignment="1">
      <alignment horizontal="right"/>
    </xf>
    <xf numFmtId="166" fontId="30" fillId="4" borderId="7" xfId="1" applyNumberFormat="1" applyFont="1" applyFill="1" applyBorder="1" applyAlignment="1" applyProtection="1">
      <alignment horizontal="right"/>
    </xf>
    <xf numFmtId="165" fontId="5" fillId="2" borderId="3" xfId="1" applyNumberFormat="1" applyFont="1" applyFill="1" applyBorder="1" applyAlignment="1" applyProtection="1">
      <alignment horizontal="center"/>
    </xf>
    <xf numFmtId="165" fontId="5" fillId="2" borderId="5" xfId="1" applyNumberFormat="1" applyFont="1" applyFill="1" applyBorder="1" applyAlignment="1" applyProtection="1">
      <alignment horizontal="center"/>
    </xf>
    <xf numFmtId="165" fontId="5" fillId="2" borderId="18" xfId="1" applyNumberFormat="1" applyFont="1" applyFill="1" applyBorder="1" applyAlignment="1" applyProtection="1">
      <alignment horizontal="center"/>
    </xf>
    <xf numFmtId="0" fontId="20" fillId="4" borderId="11" xfId="0" applyFont="1" applyFill="1" applyBorder="1"/>
    <xf numFmtId="0" fontId="20" fillId="4" borderId="2" xfId="0" applyFont="1" applyFill="1" applyBorder="1"/>
    <xf numFmtId="166" fontId="34" fillId="0" borderId="5" xfId="1" applyNumberFormat="1" applyFont="1" applyFill="1" applyBorder="1" applyAlignment="1" applyProtection="1">
      <alignment horizontal="right"/>
    </xf>
    <xf numFmtId="166" fontId="34" fillId="0" borderId="7" xfId="1" applyNumberFormat="1" applyFont="1" applyFill="1" applyBorder="1" applyAlignment="1" applyProtection="1">
      <alignment horizontal="right"/>
    </xf>
    <xf numFmtId="165" fontId="33" fillId="4" borderId="8" xfId="1" applyNumberFormat="1" applyFont="1" applyFill="1" applyBorder="1" applyAlignment="1" applyProtection="1">
      <alignment horizontal="center"/>
    </xf>
    <xf numFmtId="165" fontId="33" fillId="4" borderId="9" xfId="1" applyNumberFormat="1" applyFont="1" applyFill="1" applyBorder="1" applyAlignment="1" applyProtection="1">
      <alignment horizontal="center"/>
    </xf>
    <xf numFmtId="165" fontId="31" fillId="0" borderId="3" xfId="1" applyNumberFormat="1" applyFont="1" applyFill="1" applyBorder="1" applyAlignment="1" applyProtection="1">
      <alignment horizontal="center" wrapText="1"/>
      <protection locked="0"/>
    </xf>
    <xf numFmtId="0" fontId="7" fillId="0" borderId="14" xfId="0" applyFont="1" applyBorder="1" applyAlignment="1">
      <alignment horizontal="center" vertical="top" wrapText="1"/>
    </xf>
    <xf numFmtId="0" fontId="7" fillId="0" borderId="6" xfId="0" applyFont="1" applyBorder="1" applyAlignment="1">
      <alignment horizontal="center" vertical="top"/>
    </xf>
    <xf numFmtId="0" fontId="7" fillId="0" borderId="27" xfId="0" applyFont="1" applyBorder="1" applyAlignment="1">
      <alignment horizontal="center" vertical="top" wrapText="1"/>
    </xf>
    <xf numFmtId="0" fontId="7" fillId="0" borderId="0" xfId="0" applyFont="1" applyAlignment="1">
      <alignment horizontal="center" vertical="top"/>
    </xf>
    <xf numFmtId="0" fontId="7" fillId="0" borderId="12" xfId="0" applyFont="1" applyBorder="1" applyAlignment="1">
      <alignment horizontal="center" vertical="top"/>
    </xf>
    <xf numFmtId="0" fontId="7" fillId="0" borderId="1" xfId="0" applyFont="1" applyBorder="1" applyAlignment="1">
      <alignment horizontal="center" vertical="top"/>
    </xf>
    <xf numFmtId="0" fontId="3" fillId="0" borderId="3"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7" xfId="0" applyFont="1" applyBorder="1" applyAlignment="1" applyProtection="1">
      <alignment horizontal="left"/>
      <protection locked="0"/>
    </xf>
    <xf numFmtId="3" fontId="5" fillId="0" borderId="3" xfId="0" applyNumberFormat="1" applyFont="1" applyBorder="1" applyAlignment="1" applyProtection="1">
      <alignment horizontal="center"/>
      <protection locked="0"/>
    </xf>
    <xf numFmtId="3" fontId="5" fillId="0" borderId="18" xfId="0" applyNumberFormat="1" applyFont="1" applyBorder="1" applyAlignment="1" applyProtection="1">
      <alignment horizontal="center"/>
      <protection locked="0"/>
    </xf>
    <xf numFmtId="1" fontId="5" fillId="0" borderId="2" xfId="3" applyNumberFormat="1" applyFont="1" applyBorder="1" applyAlignment="1" applyProtection="1">
      <alignment horizontal="center"/>
      <protection locked="0"/>
    </xf>
    <xf numFmtId="0" fontId="5" fillId="0" borderId="19" xfId="0" applyFont="1" applyBorder="1" applyAlignment="1">
      <alignment horizontal="center" vertical="center"/>
    </xf>
    <xf numFmtId="0" fontId="11" fillId="0" borderId="1" xfId="0" applyFont="1" applyBorder="1" applyAlignment="1">
      <alignment horizontal="left"/>
    </xf>
    <xf numFmtId="44" fontId="5" fillId="0" borderId="2" xfId="3" applyNumberFormat="1" applyFont="1" applyBorder="1" applyAlignment="1" applyProtection="1">
      <alignment horizontal="center"/>
      <protection locked="0"/>
    </xf>
    <xf numFmtId="37" fontId="5" fillId="0" borderId="2" xfId="1" applyNumberFormat="1" applyFont="1" applyBorder="1" applyAlignment="1" applyProtection="1">
      <alignment horizontal="center"/>
      <protection locked="0"/>
    </xf>
    <xf numFmtId="0" fontId="31" fillId="0" borderId="3" xfId="0" applyFont="1" applyBorder="1" applyAlignment="1" applyProtection="1">
      <alignment horizontal="left"/>
      <protection locked="0"/>
    </xf>
    <xf numFmtId="0" fontId="31" fillId="0" borderId="5" xfId="0" applyFont="1" applyBorder="1" applyAlignment="1" applyProtection="1">
      <alignment horizontal="left"/>
      <protection locked="0"/>
    </xf>
    <xf numFmtId="44" fontId="5" fillId="0" borderId="3" xfId="3" applyNumberFormat="1" applyFont="1" applyBorder="1" applyAlignment="1" applyProtection="1">
      <alignment horizontal="center"/>
      <protection locked="0"/>
    </xf>
    <xf numFmtId="44" fontId="5" fillId="0" borderId="7" xfId="3" applyNumberFormat="1" applyFont="1" applyBorder="1" applyAlignment="1" applyProtection="1">
      <alignment horizontal="center"/>
      <protection locked="0"/>
    </xf>
    <xf numFmtId="37" fontId="5" fillId="0" borderId="3" xfId="1" applyNumberFormat="1" applyFont="1" applyBorder="1" applyAlignment="1" applyProtection="1">
      <alignment horizontal="center"/>
      <protection locked="0"/>
    </xf>
    <xf numFmtId="37" fontId="5" fillId="0" borderId="7" xfId="1" applyNumberFormat="1" applyFont="1" applyBorder="1" applyAlignment="1" applyProtection="1">
      <alignment horizontal="center"/>
      <protection locked="0"/>
    </xf>
    <xf numFmtId="165" fontId="5" fillId="0" borderId="3" xfId="1" applyNumberFormat="1" applyFont="1" applyBorder="1" applyAlignment="1" applyProtection="1">
      <alignment horizontal="center"/>
      <protection locked="0"/>
    </xf>
    <xf numFmtId="165" fontId="5" fillId="0" borderId="18" xfId="1" applyNumberFormat="1" applyFont="1" applyFill="1" applyBorder="1" applyAlignment="1" applyProtection="1">
      <alignment horizontal="center"/>
      <protection locked="0"/>
    </xf>
    <xf numFmtId="166" fontId="30" fillId="4" borderId="19" xfId="1" applyNumberFormat="1" applyFont="1" applyFill="1" applyBorder="1" applyAlignment="1" applyProtection="1">
      <alignment horizontal="right"/>
    </xf>
    <xf numFmtId="0" fontId="20" fillId="4" borderId="3" xfId="0" applyFont="1" applyFill="1" applyBorder="1" applyAlignment="1">
      <alignment horizontal="right" wrapText="1"/>
    </xf>
    <xf numFmtId="0" fontId="20" fillId="4" borderId="5" xfId="0" applyFont="1" applyFill="1" applyBorder="1" applyAlignment="1">
      <alignment horizontal="right" wrapText="1"/>
    </xf>
    <xf numFmtId="0" fontId="20" fillId="4" borderId="7" xfId="0" applyFont="1" applyFill="1" applyBorder="1" applyAlignment="1">
      <alignment horizontal="right" wrapText="1"/>
    </xf>
    <xf numFmtId="165" fontId="13" fillId="0" borderId="7" xfId="1" applyNumberFormat="1" applyFont="1" applyFill="1" applyBorder="1" applyAlignment="1" applyProtection="1">
      <alignment horizontal="center" wrapText="1"/>
      <protection locked="0"/>
    </xf>
    <xf numFmtId="165" fontId="13" fillId="0" borderId="2" xfId="1" applyNumberFormat="1" applyFont="1" applyFill="1" applyBorder="1" applyAlignment="1" applyProtection="1">
      <alignment horizontal="center" wrapText="1"/>
      <protection locked="0"/>
    </xf>
    <xf numFmtId="0" fontId="5" fillId="0" borderId="7" xfId="0" applyFont="1" applyBorder="1" applyAlignment="1">
      <alignment horizontal="left" wrapText="1"/>
    </xf>
    <xf numFmtId="165" fontId="32" fillId="4" borderId="8" xfId="1" applyNumberFormat="1" applyFont="1" applyFill="1" applyBorder="1" applyAlignment="1" applyProtection="1">
      <alignment horizontal="center" wrapText="1"/>
    </xf>
    <xf numFmtId="165" fontId="32" fillId="4" borderId="9" xfId="1" applyNumberFormat="1" applyFont="1" applyFill="1" applyBorder="1" applyAlignment="1" applyProtection="1">
      <alignment horizontal="center" wrapText="1"/>
    </xf>
    <xf numFmtId="44" fontId="29" fillId="0" borderId="3" xfId="3" applyNumberFormat="1" applyFont="1" applyBorder="1" applyAlignment="1" applyProtection="1">
      <alignment horizontal="center"/>
      <protection locked="0"/>
    </xf>
    <xf numFmtId="44" fontId="29" fillId="0" borderId="7" xfId="3" applyNumberFormat="1" applyFont="1" applyBorder="1" applyAlignment="1" applyProtection="1">
      <alignment horizontal="center"/>
      <protection locked="0"/>
    </xf>
    <xf numFmtId="37" fontId="29" fillId="0" borderId="3" xfId="1" applyNumberFormat="1" applyFont="1" applyBorder="1" applyAlignment="1" applyProtection="1">
      <alignment horizontal="center"/>
      <protection locked="0"/>
    </xf>
    <xf numFmtId="37" fontId="29" fillId="0" borderId="7" xfId="1" applyNumberFormat="1" applyFont="1" applyBorder="1" applyAlignment="1" applyProtection="1">
      <alignment horizontal="center"/>
      <protection locked="0"/>
    </xf>
    <xf numFmtId="1" fontId="29" fillId="0" borderId="3" xfId="0" applyNumberFormat="1" applyFont="1" applyBorder="1" applyAlignment="1" applyProtection="1">
      <alignment horizontal="center"/>
      <protection locked="0"/>
    </xf>
    <xf numFmtId="1" fontId="29" fillId="0" borderId="18" xfId="0" applyNumberFormat="1" applyFont="1" applyBorder="1" applyAlignment="1" applyProtection="1">
      <alignment horizontal="center"/>
      <protection locked="0"/>
    </xf>
    <xf numFmtId="0" fontId="20" fillId="4" borderId="2" xfId="0" applyFont="1" applyFill="1" applyBorder="1" applyAlignment="1">
      <alignment horizontal="right" wrapText="1"/>
    </xf>
    <xf numFmtId="0" fontId="4" fillId="0" borderId="1" xfId="0" applyFont="1" applyBorder="1" applyProtection="1">
      <protection locked="0"/>
    </xf>
    <xf numFmtId="165" fontId="33" fillId="4" borderId="8" xfId="1" applyNumberFormat="1" applyFont="1" applyFill="1" applyBorder="1" applyAlignment="1" applyProtection="1">
      <alignment horizontal="center" wrapText="1"/>
    </xf>
    <xf numFmtId="165" fontId="33" fillId="4" borderId="9" xfId="1" applyNumberFormat="1" applyFont="1" applyFill="1" applyBorder="1" applyAlignment="1" applyProtection="1">
      <alignment horizontal="center" wrapText="1"/>
    </xf>
    <xf numFmtId="44" fontId="5" fillId="2" borderId="3" xfId="1" applyFont="1" applyFill="1" applyBorder="1" applyAlignment="1" applyProtection="1">
      <alignment horizontal="center"/>
    </xf>
    <xf numFmtId="44" fontId="5" fillId="2" borderId="5" xfId="1" applyFont="1" applyFill="1" applyBorder="1" applyAlignment="1" applyProtection="1">
      <alignment horizontal="center"/>
    </xf>
    <xf numFmtId="44" fontId="5" fillId="2" borderId="18" xfId="1" applyFont="1" applyFill="1" applyBorder="1" applyAlignment="1" applyProtection="1">
      <alignment horizontal="center"/>
    </xf>
    <xf numFmtId="165" fontId="20" fillId="7" borderId="20" xfId="1" applyNumberFormat="1" applyFont="1" applyFill="1" applyBorder="1" applyAlignment="1" applyProtection="1">
      <alignment horizontal="center"/>
    </xf>
    <xf numFmtId="165" fontId="20" fillId="7" borderId="21" xfId="1" applyNumberFormat="1" applyFont="1" applyFill="1" applyBorder="1" applyAlignment="1" applyProtection="1">
      <alignment horizontal="center"/>
    </xf>
    <xf numFmtId="165" fontId="17" fillId="0" borderId="3" xfId="1" applyNumberFormat="1" applyFont="1" applyBorder="1" applyAlignment="1" applyProtection="1">
      <alignment horizontal="center" wrapText="1"/>
      <protection locked="0"/>
    </xf>
    <xf numFmtId="165" fontId="17" fillId="0" borderId="7" xfId="1" applyNumberFormat="1" applyFont="1" applyBorder="1" applyAlignment="1" applyProtection="1">
      <alignment horizontal="center" wrapText="1"/>
      <protection locked="0"/>
    </xf>
    <xf numFmtId="0" fontId="5" fillId="3" borderId="2" xfId="0" applyFont="1" applyFill="1" applyBorder="1" applyAlignment="1">
      <alignment horizontal="left" wrapText="1"/>
    </xf>
    <xf numFmtId="44" fontId="29" fillId="3" borderId="2" xfId="1" applyFont="1" applyFill="1" applyBorder="1" applyAlignment="1" applyProtection="1">
      <alignment horizontal="center"/>
      <protection locked="0"/>
    </xf>
    <xf numFmtId="166" fontId="30" fillId="8" borderId="7" xfId="1" applyNumberFormat="1" applyFont="1" applyFill="1" applyBorder="1" applyAlignment="1" applyProtection="1">
      <alignment horizontal="right"/>
    </xf>
    <xf numFmtId="166" fontId="30" fillId="8" borderId="2" xfId="1" applyNumberFormat="1" applyFont="1" applyFill="1" applyBorder="1" applyAlignment="1" applyProtection="1">
      <alignment horizontal="right"/>
    </xf>
    <xf numFmtId="165" fontId="20" fillId="8" borderId="2" xfId="1" applyNumberFormat="1" applyFont="1" applyFill="1" applyBorder="1" applyAlignment="1" applyProtection="1">
      <alignment horizontal="center"/>
    </xf>
    <xf numFmtId="165" fontId="20" fillId="8" borderId="3" xfId="1" applyNumberFormat="1" applyFont="1" applyFill="1" applyBorder="1" applyAlignment="1" applyProtection="1">
      <alignment horizontal="center"/>
    </xf>
    <xf numFmtId="165" fontId="20" fillId="8" borderId="8" xfId="1" applyNumberFormat="1" applyFont="1" applyFill="1" applyBorder="1" applyAlignment="1" applyProtection="1">
      <alignment horizontal="center"/>
    </xf>
    <xf numFmtId="165" fontId="20" fillId="8" borderId="9" xfId="1" applyNumberFormat="1" applyFont="1" applyFill="1" applyBorder="1" applyAlignment="1" applyProtection="1">
      <alignment horizontal="center"/>
    </xf>
    <xf numFmtId="0" fontId="20" fillId="8" borderId="2" xfId="0" applyFont="1" applyFill="1" applyBorder="1" applyAlignment="1">
      <alignment horizontal="right" wrapText="1"/>
    </xf>
    <xf numFmtId="165" fontId="20" fillId="8" borderId="7" xfId="1" applyNumberFormat="1" applyFont="1" applyFill="1" applyBorder="1" applyAlignment="1" applyProtection="1">
      <alignment horizontal="center"/>
    </xf>
    <xf numFmtId="3" fontId="29" fillId="3" borderId="2" xfId="1" applyNumberFormat="1" applyFont="1" applyFill="1" applyBorder="1" applyAlignment="1" applyProtection="1">
      <alignment horizontal="center"/>
      <protection locked="0"/>
    </xf>
    <xf numFmtId="1" fontId="29" fillId="3" borderId="2" xfId="1" applyNumberFormat="1" applyFont="1" applyFill="1" applyBorder="1" applyAlignment="1" applyProtection="1">
      <alignment horizontal="center"/>
      <protection locked="0"/>
    </xf>
    <xf numFmtId="1" fontId="29" fillId="3" borderId="9" xfId="1" applyNumberFormat="1" applyFont="1" applyFill="1" applyBorder="1" applyAlignment="1" applyProtection="1">
      <alignment horizontal="center"/>
      <protection locked="0"/>
    </xf>
    <xf numFmtId="0" fontId="29" fillId="0" borderId="3" xfId="0" applyFont="1" applyBorder="1" applyAlignment="1" applyProtection="1">
      <alignment horizontal="left" wrapText="1"/>
      <protection locked="0"/>
    </xf>
    <xf numFmtId="0" fontId="29" fillId="0" borderId="5" xfId="0" applyFont="1" applyBorder="1" applyAlignment="1" applyProtection="1">
      <alignment horizontal="left" wrapText="1"/>
      <protection locked="0"/>
    </xf>
    <xf numFmtId="0" fontId="29" fillId="0" borderId="7" xfId="0" applyFont="1" applyBorder="1" applyAlignment="1" applyProtection="1">
      <alignment horizontal="left" wrapText="1"/>
      <protection locked="0"/>
    </xf>
    <xf numFmtId="165" fontId="5" fillId="3" borderId="2" xfId="1" applyNumberFormat="1" applyFont="1" applyFill="1" applyBorder="1" applyAlignment="1" applyProtection="1">
      <alignment horizontal="center"/>
      <protection locked="0"/>
    </xf>
    <xf numFmtId="165" fontId="5" fillId="3" borderId="3" xfId="1" applyNumberFormat="1" applyFont="1" applyFill="1" applyBorder="1" applyAlignment="1" applyProtection="1">
      <alignment horizontal="center"/>
      <protection locked="0"/>
    </xf>
    <xf numFmtId="44" fontId="5" fillId="0" borderId="2" xfId="1" applyFont="1" applyFill="1" applyBorder="1" applyAlignment="1" applyProtection="1">
      <alignment horizontal="center"/>
      <protection locked="0"/>
    </xf>
    <xf numFmtId="3" fontId="5" fillId="0" borderId="2" xfId="1" applyNumberFormat="1" applyFont="1" applyFill="1" applyBorder="1" applyAlignment="1" applyProtection="1">
      <alignment horizontal="center"/>
      <protection locked="0"/>
    </xf>
    <xf numFmtId="3" fontId="5" fillId="0" borderId="2" xfId="0" applyNumberFormat="1" applyFont="1" applyBorder="1" applyAlignment="1" applyProtection="1">
      <alignment horizontal="center"/>
      <protection locked="0"/>
    </xf>
    <xf numFmtId="165" fontId="5" fillId="0" borderId="7"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0" fontId="25" fillId="0" borderId="0" xfId="0" applyFont="1" applyAlignment="1">
      <alignment horizontal="left" vertical="top" wrapText="1"/>
    </xf>
    <xf numFmtId="0" fontId="7" fillId="0" borderId="19" xfId="0" applyFont="1" applyBorder="1" applyAlignment="1">
      <alignment horizontal="center" vertical="top" wrapText="1"/>
    </xf>
    <xf numFmtId="0" fontId="7" fillId="0" borderId="7" xfId="0" applyFont="1" applyBorder="1" applyAlignment="1">
      <alignment horizontal="center" vertical="top" wrapText="1"/>
    </xf>
    <xf numFmtId="0" fontId="7" fillId="0" borderId="24" xfId="0" quotePrefix="1" applyFont="1" applyBorder="1" applyAlignment="1">
      <alignment horizontal="center" vertical="top"/>
    </xf>
    <xf numFmtId="0" fontId="7" fillId="0" borderId="17" xfId="0" applyFont="1" applyBorder="1" applyAlignment="1">
      <alignment horizontal="center" vertical="top"/>
    </xf>
    <xf numFmtId="166" fontId="34" fillId="4" borderId="13" xfId="1" applyNumberFormat="1" applyFont="1" applyFill="1" applyBorder="1" applyAlignment="1" applyProtection="1">
      <alignment horizontal="right"/>
    </xf>
    <xf numFmtId="166" fontId="34" fillId="4" borderId="26" xfId="1" applyNumberFormat="1" applyFont="1" applyFill="1" applyBorder="1" applyAlignment="1" applyProtection="1">
      <alignment horizontal="right"/>
    </xf>
    <xf numFmtId="165" fontId="20" fillId="2" borderId="3" xfId="1" applyNumberFormat="1" applyFont="1" applyFill="1" applyBorder="1" applyAlignment="1" applyProtection="1">
      <alignment horizontal="center"/>
    </xf>
    <xf numFmtId="165" fontId="20" fillId="2" borderId="5" xfId="1" applyNumberFormat="1" applyFont="1" applyFill="1" applyBorder="1" applyAlignment="1" applyProtection="1">
      <alignment horizontal="center"/>
    </xf>
    <xf numFmtId="165" fontId="20" fillId="2" borderId="18" xfId="1" applyNumberFormat="1" applyFont="1" applyFill="1" applyBorder="1" applyAlignment="1" applyProtection="1">
      <alignment horizontal="center"/>
    </xf>
    <xf numFmtId="165" fontId="5" fillId="0" borderId="18" xfId="1" applyNumberFormat="1" applyFont="1" applyBorder="1" applyAlignment="1" applyProtection="1">
      <alignment horizontal="center"/>
      <protection locked="0"/>
    </xf>
    <xf numFmtId="44" fontId="5" fillId="0" borderId="3" xfId="1" applyFont="1" applyBorder="1" applyAlignment="1" applyProtection="1">
      <alignment horizontal="center"/>
      <protection locked="0"/>
    </xf>
    <xf numFmtId="44" fontId="5" fillId="0" borderId="7" xfId="1" applyFont="1" applyBorder="1" applyAlignment="1" applyProtection="1">
      <alignment horizontal="center"/>
      <protection locked="0"/>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2" xfId="0" applyFont="1" applyBorder="1" applyAlignment="1">
      <alignment horizontal="center" vertical="top" wrapText="1"/>
    </xf>
    <xf numFmtId="0" fontId="7" fillId="0" borderId="1" xfId="0" applyFont="1" applyBorder="1" applyAlignment="1">
      <alignment horizontal="center" vertical="top" wrapText="1"/>
    </xf>
    <xf numFmtId="3" fontId="5" fillId="0" borderId="9" xfId="0" applyNumberFormat="1" applyFont="1" applyBorder="1" applyAlignment="1" applyProtection="1">
      <alignment horizontal="center"/>
      <protection locked="0"/>
    </xf>
    <xf numFmtId="3" fontId="5" fillId="0" borderId="7" xfId="0" applyNumberFormat="1" applyFont="1" applyBorder="1" applyAlignment="1" applyProtection="1">
      <alignment horizontal="center"/>
      <protection locked="0"/>
    </xf>
    <xf numFmtId="165" fontId="17" fillId="0" borderId="2" xfId="1" applyNumberFormat="1" applyFont="1" applyBorder="1" applyAlignment="1" applyProtection="1">
      <alignment horizontal="center" wrapText="1"/>
      <protection locked="0"/>
    </xf>
    <xf numFmtId="165" fontId="20" fillId="4" borderId="31" xfId="1" applyNumberFormat="1" applyFont="1" applyFill="1" applyBorder="1" applyAlignment="1" applyProtection="1">
      <alignment horizontal="center"/>
    </xf>
    <xf numFmtId="165" fontId="20" fillId="4" borderId="32" xfId="1" applyNumberFormat="1" applyFont="1" applyFill="1" applyBorder="1" applyAlignment="1" applyProtection="1">
      <alignment horizontal="center"/>
    </xf>
    <xf numFmtId="3" fontId="29" fillId="0" borderId="2" xfId="0" applyNumberFormat="1" applyFont="1" applyBorder="1" applyAlignment="1" applyProtection="1">
      <alignment horizontal="center"/>
      <protection locked="0"/>
    </xf>
    <xf numFmtId="0" fontId="20" fillId="8" borderId="3" xfId="0" applyFont="1" applyFill="1" applyBorder="1" applyAlignment="1">
      <alignment horizontal="right" wrapText="1"/>
    </xf>
    <xf numFmtId="0" fontId="20" fillId="8" borderId="5" xfId="0" applyFont="1" applyFill="1" applyBorder="1" applyAlignment="1">
      <alignment horizontal="right" wrapText="1"/>
    </xf>
    <xf numFmtId="0" fontId="20" fillId="8" borderId="7" xfId="0" applyFont="1" applyFill="1" applyBorder="1" applyAlignment="1">
      <alignment horizontal="right" wrapText="1"/>
    </xf>
    <xf numFmtId="44" fontId="29" fillId="0" borderId="2" xfId="1" applyFont="1" applyBorder="1" applyAlignment="1" applyProtection="1">
      <alignment horizontal="center"/>
      <protection locked="0"/>
    </xf>
    <xf numFmtId="3" fontId="29" fillId="0" borderId="3" xfId="0" applyNumberFormat="1" applyFont="1" applyBorder="1" applyAlignment="1" applyProtection="1">
      <alignment horizontal="center"/>
      <protection locked="0"/>
    </xf>
    <xf numFmtId="0" fontId="8" fillId="0" borderId="0" xfId="0" applyFont="1" applyAlignment="1" applyProtection="1">
      <alignment horizontal="center"/>
      <protection locked="0"/>
    </xf>
    <xf numFmtId="166" fontId="34" fillId="4" borderId="7" xfId="1" applyNumberFormat="1" applyFont="1" applyFill="1" applyBorder="1" applyAlignment="1" applyProtection="1">
      <alignment horizontal="right"/>
    </xf>
    <xf numFmtId="166" fontId="34" fillId="4" borderId="2" xfId="1" applyNumberFormat="1" applyFont="1" applyFill="1" applyBorder="1" applyAlignment="1" applyProtection="1">
      <alignment horizontal="right"/>
    </xf>
    <xf numFmtId="0" fontId="24" fillId="0" borderId="0" xfId="4" quotePrefix="1" applyFont="1" applyAlignment="1">
      <alignment horizontal="left" vertical="top" wrapText="1"/>
    </xf>
    <xf numFmtId="0" fontId="24" fillId="0" borderId="0" xfId="0" quotePrefix="1" applyFont="1" applyAlignment="1">
      <alignment horizontal="left" wrapText="1"/>
    </xf>
    <xf numFmtId="165" fontId="20" fillId="14" borderId="2" xfId="1" applyNumberFormat="1" applyFont="1" applyFill="1" applyBorder="1" applyAlignment="1" applyProtection="1">
      <alignment horizontal="center"/>
    </xf>
    <xf numFmtId="0" fontId="5" fillId="8" borderId="2" xfId="0" applyFont="1" applyFill="1" applyBorder="1" applyAlignment="1">
      <alignment horizontal="right" wrapText="1"/>
    </xf>
    <xf numFmtId="0" fontId="24" fillId="0" borderId="0" xfId="0" quotePrefix="1" applyFont="1" applyAlignment="1">
      <alignment horizontal="left" vertical="center" wrapText="1"/>
    </xf>
    <xf numFmtId="165" fontId="5" fillId="12" borderId="3" xfId="1" applyNumberFormat="1" applyFont="1" applyFill="1" applyBorder="1" applyAlignment="1" applyProtection="1">
      <alignment horizontal="center"/>
    </xf>
    <xf numFmtId="165" fontId="5" fillId="12" borderId="18" xfId="1" applyNumberFormat="1" applyFont="1" applyFill="1" applyBorder="1" applyAlignment="1" applyProtection="1">
      <alignment horizontal="center"/>
    </xf>
    <xf numFmtId="44" fontId="5" fillId="0" borderId="2" xfId="1" applyFont="1" applyBorder="1" applyAlignment="1" applyProtection="1">
      <alignment horizontal="center"/>
      <protection locked="0"/>
    </xf>
    <xf numFmtId="165" fontId="5" fillId="12" borderId="2" xfId="1" applyNumberFormat="1" applyFont="1" applyFill="1" applyBorder="1" applyAlignment="1" applyProtection="1">
      <alignment horizontal="center"/>
    </xf>
    <xf numFmtId="0" fontId="8" fillId="10" borderId="2"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8" fillId="0" borderId="6" xfId="0" applyFont="1" applyBorder="1" applyAlignment="1">
      <alignment horizontal="left"/>
    </xf>
    <xf numFmtId="0" fontId="24" fillId="0" borderId="0" xfId="4" applyFont="1" applyAlignment="1">
      <alignment horizontal="left" wrapText="1"/>
    </xf>
    <xf numFmtId="0" fontId="24" fillId="13" borderId="0" xfId="4" applyFont="1" applyFill="1" applyAlignment="1">
      <alignment horizontal="left" wrapText="1"/>
    </xf>
    <xf numFmtId="165" fontId="20" fillId="8" borderId="31" xfId="1" applyNumberFormat="1" applyFont="1" applyFill="1" applyBorder="1" applyAlignment="1" applyProtection="1">
      <alignment horizontal="center"/>
    </xf>
    <xf numFmtId="165" fontId="20" fillId="8" borderId="32" xfId="1" applyNumberFormat="1" applyFont="1" applyFill="1" applyBorder="1" applyAlignment="1" applyProtection="1">
      <alignment horizontal="center"/>
    </xf>
    <xf numFmtId="166" fontId="34" fillId="8" borderId="13" xfId="1" applyNumberFormat="1" applyFont="1" applyFill="1" applyBorder="1" applyAlignment="1" applyProtection="1">
      <alignment horizontal="right"/>
    </xf>
    <xf numFmtId="166" fontId="34" fillId="8" borderId="26" xfId="1" applyNumberFormat="1" applyFont="1" applyFill="1" applyBorder="1" applyAlignment="1" applyProtection="1">
      <alignment horizontal="right"/>
    </xf>
    <xf numFmtId="165" fontId="20" fillId="8" borderId="19" xfId="1" applyNumberFormat="1" applyFont="1" applyFill="1" applyBorder="1" applyAlignment="1" applyProtection="1">
      <alignment horizontal="center"/>
    </xf>
    <xf numFmtId="0" fontId="24" fillId="0" borderId="0" xfId="4" applyFont="1" applyAlignment="1" applyProtection="1">
      <alignment horizontal="left" wrapText="1"/>
      <protection locked="0"/>
    </xf>
    <xf numFmtId="0" fontId="20" fillId="2" borderId="3" xfId="0" applyFont="1" applyFill="1" applyBorder="1" applyAlignment="1">
      <alignment horizontal="center"/>
    </xf>
    <xf numFmtId="0" fontId="20" fillId="2" borderId="5" xfId="0" applyFont="1" applyFill="1" applyBorder="1" applyAlignment="1">
      <alignment horizontal="center"/>
    </xf>
    <xf numFmtId="0" fontId="20" fillId="2" borderId="18" xfId="0" applyFont="1" applyFill="1" applyBorder="1" applyAlignment="1">
      <alignment horizontal="center"/>
    </xf>
    <xf numFmtId="0" fontId="27" fillId="0" borderId="3" xfId="0" quotePrefix="1" applyFont="1" applyBorder="1" applyAlignment="1" applyProtection="1">
      <alignment horizontal="left" wrapText="1"/>
      <protection locked="0"/>
    </xf>
    <xf numFmtId="0" fontId="27" fillId="0" borderId="5" xfId="0" applyFont="1" applyBorder="1" applyAlignment="1" applyProtection="1">
      <alignment horizontal="left" wrapText="1"/>
      <protection locked="0"/>
    </xf>
    <xf numFmtId="0" fontId="27" fillId="0" borderId="7" xfId="0" applyFont="1" applyBorder="1" applyAlignment="1" applyProtection="1">
      <alignment horizontal="left" wrapText="1"/>
      <protection locked="0"/>
    </xf>
    <xf numFmtId="44" fontId="5" fillId="0" borderId="3" xfId="1" applyFont="1" applyFill="1" applyBorder="1" applyAlignment="1" applyProtection="1">
      <alignment horizontal="center"/>
      <protection locked="0"/>
    </xf>
    <xf numFmtId="44" fontId="5" fillId="0" borderId="7" xfId="1" applyFont="1" applyFill="1" applyBorder="1" applyAlignment="1" applyProtection="1">
      <alignment horizontal="center"/>
      <protection locked="0"/>
    </xf>
    <xf numFmtId="0" fontId="25" fillId="0" borderId="0" xfId="4" applyFont="1" applyAlignment="1">
      <alignment horizontal="left" wrapText="1"/>
    </xf>
    <xf numFmtId="0" fontId="0" fillId="0" borderId="0" xfId="0" applyAlignment="1" applyProtection="1">
      <alignment horizontal="left"/>
      <protection locked="0"/>
    </xf>
    <xf numFmtId="165" fontId="7" fillId="12" borderId="2" xfId="1" applyNumberFormat="1" applyFont="1" applyFill="1" applyBorder="1" applyAlignment="1" applyProtection="1">
      <alignment horizontal="center" vertical="center"/>
    </xf>
    <xf numFmtId="165" fontId="7" fillId="0" borderId="7" xfId="1" applyNumberFormat="1" applyFont="1" applyFill="1" applyBorder="1" applyAlignment="1" applyProtection="1">
      <alignment horizontal="center" vertical="center"/>
      <protection locked="0"/>
    </xf>
    <xf numFmtId="165" fontId="7" fillId="0" borderId="2" xfId="1" applyNumberFormat="1" applyFont="1" applyFill="1" applyBorder="1" applyAlignment="1" applyProtection="1">
      <alignment horizontal="center" vertical="center"/>
      <protection locked="0"/>
    </xf>
    <xf numFmtId="165" fontId="6" fillId="0" borderId="25" xfId="1" applyNumberFormat="1" applyFont="1" applyFill="1" applyBorder="1" applyAlignment="1" applyProtection="1">
      <alignment horizontal="center" vertical="center"/>
      <protection locked="0"/>
    </xf>
    <xf numFmtId="165" fontId="6" fillId="0" borderId="6" xfId="1" applyNumberFormat="1" applyFont="1" applyFill="1" applyBorder="1" applyAlignment="1" applyProtection="1">
      <alignment horizontal="center" vertical="center"/>
      <protection locked="0"/>
    </xf>
    <xf numFmtId="165" fontId="6" fillId="0" borderId="24" xfId="1" applyNumberFormat="1" applyFont="1" applyFill="1" applyBorder="1" applyAlignment="1" applyProtection="1">
      <alignment horizontal="center" vertical="center"/>
      <protection locked="0"/>
    </xf>
    <xf numFmtId="165" fontId="6" fillId="0" borderId="1" xfId="1" applyNumberFormat="1" applyFont="1" applyFill="1" applyBorder="1" applyAlignment="1" applyProtection="1">
      <alignment horizontal="center" vertical="center"/>
      <protection locked="0"/>
    </xf>
    <xf numFmtId="0" fontId="7" fillId="0" borderId="11" xfId="1" applyNumberFormat="1" applyFont="1" applyFill="1" applyBorder="1" applyAlignment="1" applyProtection="1">
      <alignment horizontal="center" vertical="center"/>
    </xf>
    <xf numFmtId="0" fontId="7" fillId="0" borderId="29" xfId="1" applyNumberFormat="1" applyFont="1" applyFill="1" applyBorder="1" applyAlignment="1" applyProtection="1">
      <alignment horizontal="center" vertical="center"/>
    </xf>
    <xf numFmtId="0" fontId="7" fillId="0" borderId="26" xfId="1" applyNumberFormat="1" applyFont="1" applyFill="1" applyBorder="1" applyAlignment="1" applyProtection="1">
      <alignment horizontal="center" vertical="center"/>
    </xf>
    <xf numFmtId="0" fontId="27" fillId="0" borderId="0" xfId="0" applyFont="1" applyAlignment="1">
      <alignment horizontal="left" wrapText="1"/>
    </xf>
    <xf numFmtId="0" fontId="7" fillId="0" borderId="2" xfId="2" applyFont="1" applyBorder="1" applyAlignment="1">
      <alignment horizontal="left" vertical="center"/>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165" fontId="7" fillId="0" borderId="5" xfId="1" applyNumberFormat="1" applyFont="1" applyFill="1" applyBorder="1" applyAlignment="1" applyProtection="1">
      <alignment horizontal="center"/>
    </xf>
    <xf numFmtId="165" fontId="7" fillId="0" borderId="7" xfId="1" applyNumberFormat="1" applyFont="1" applyFill="1" applyBorder="1" applyAlignment="1" applyProtection="1">
      <alignment horizontal="center"/>
    </xf>
    <xf numFmtId="42" fontId="6" fillId="0" borderId="6" xfId="1" applyNumberFormat="1" applyFont="1" applyFill="1" applyBorder="1" applyAlignment="1" applyProtection="1">
      <alignment horizontal="center"/>
    </xf>
    <xf numFmtId="42" fontId="6" fillId="0" borderId="15" xfId="1" applyNumberFormat="1" applyFont="1" applyFill="1" applyBorder="1" applyAlignment="1" applyProtection="1">
      <alignment horizontal="center"/>
    </xf>
    <xf numFmtId="0" fontId="8" fillId="15" borderId="3"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7" fillId="0" borderId="2" xfId="0" applyFont="1" applyBorder="1" applyAlignment="1">
      <alignment horizontal="center" vertical="center"/>
    </xf>
    <xf numFmtId="0" fontId="6" fillId="0" borderId="2" xfId="0" applyFont="1" applyBorder="1" applyAlignment="1">
      <alignment horizontal="left" vertical="center"/>
    </xf>
    <xf numFmtId="42" fontId="7" fillId="12" borderId="3" xfId="1" applyNumberFormat="1" applyFont="1" applyFill="1" applyBorder="1" applyAlignment="1" applyProtection="1">
      <alignment horizontal="center"/>
    </xf>
    <xf numFmtId="42" fontId="7" fillId="12" borderId="7" xfId="1" applyNumberFormat="1" applyFont="1" applyFill="1" applyBorder="1" applyAlignment="1" applyProtection="1">
      <alignment horizontal="center"/>
    </xf>
    <xf numFmtId="0" fontId="6" fillId="0" borderId="14" xfId="0" applyFont="1" applyBorder="1" applyAlignment="1">
      <alignment horizontal="right" vertical="center" wrapText="1"/>
    </xf>
    <xf numFmtId="0" fontId="6" fillId="0" borderId="6" xfId="0" applyFont="1" applyBorder="1" applyAlignment="1">
      <alignment horizontal="right" vertical="center" wrapText="1"/>
    </xf>
    <xf numFmtId="0" fontId="6" fillId="0" borderId="16" xfId="0" applyFont="1" applyBorder="1" applyAlignment="1">
      <alignment horizontal="right" vertical="center" wrapText="1"/>
    </xf>
    <xf numFmtId="0" fontId="6" fillId="0" borderId="12" xfId="0" applyFont="1" applyBorder="1" applyAlignment="1">
      <alignment horizontal="right" vertical="center" wrapText="1"/>
    </xf>
    <xf numFmtId="0" fontId="6" fillId="0" borderId="1" xfId="0" applyFont="1" applyBorder="1" applyAlignment="1">
      <alignment horizontal="right" vertical="center" wrapText="1"/>
    </xf>
    <xf numFmtId="0" fontId="6" fillId="0" borderId="17" xfId="0" applyFont="1" applyBorder="1" applyAlignment="1">
      <alignment horizontal="right" vertical="center" wrapText="1"/>
    </xf>
    <xf numFmtId="165" fontId="6" fillId="0" borderId="5" xfId="1" applyNumberFormat="1" applyFont="1" applyFill="1" applyBorder="1" applyAlignment="1" applyProtection="1">
      <alignment horizontal="center"/>
      <protection locked="0"/>
    </xf>
    <xf numFmtId="165" fontId="6" fillId="0" borderId="7" xfId="1" applyNumberFormat="1" applyFont="1" applyFill="1" applyBorder="1" applyAlignment="1" applyProtection="1">
      <alignment horizontal="center"/>
      <protection locked="0"/>
    </xf>
    <xf numFmtId="165" fontId="7" fillId="0" borderId="5" xfId="1" applyNumberFormat="1" applyFont="1" applyFill="1" applyBorder="1" applyAlignment="1" applyProtection="1">
      <alignment horizontal="center"/>
      <protection locked="0"/>
    </xf>
    <xf numFmtId="165" fontId="7" fillId="0" borderId="7" xfId="1" applyNumberFormat="1" applyFont="1" applyFill="1" applyBorder="1" applyAlignment="1" applyProtection="1">
      <alignment horizontal="center"/>
      <protection locked="0"/>
    </xf>
    <xf numFmtId="165" fontId="7" fillId="4" borderId="8" xfId="1" applyNumberFormat="1" applyFont="1" applyFill="1" applyBorder="1" applyAlignment="1" applyProtection="1">
      <alignment horizontal="center" vertical="center"/>
    </xf>
    <xf numFmtId="165" fontId="7" fillId="4" borderId="2" xfId="1" applyNumberFormat="1" applyFont="1" applyFill="1" applyBorder="1" applyAlignment="1" applyProtection="1">
      <alignment horizontal="center" vertical="center"/>
    </xf>
    <xf numFmtId="165" fontId="7" fillId="4" borderId="9" xfId="1" applyNumberFormat="1" applyFont="1" applyFill="1" applyBorder="1" applyAlignment="1" applyProtection="1">
      <alignment horizontal="center" vertical="center"/>
    </xf>
    <xf numFmtId="165" fontId="6" fillId="0" borderId="5" xfId="1" applyNumberFormat="1" applyFont="1" applyFill="1" applyBorder="1" applyAlignment="1" applyProtection="1">
      <alignment horizontal="center"/>
    </xf>
    <xf numFmtId="165" fontId="6" fillId="0" borderId="7" xfId="1" applyNumberFormat="1" applyFont="1" applyFill="1" applyBorder="1" applyAlignment="1" applyProtection="1">
      <alignment horizontal="center"/>
    </xf>
    <xf numFmtId="165" fontId="6" fillId="0" borderId="19" xfId="1" applyNumberFormat="1" applyFont="1" applyFill="1" applyBorder="1" applyAlignment="1" applyProtection="1">
      <alignment horizontal="center"/>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165" fontId="6" fillId="12" borderId="3" xfId="1" applyNumberFormat="1" applyFont="1" applyFill="1" applyBorder="1" applyAlignment="1" applyProtection="1">
      <alignment horizontal="center"/>
    </xf>
    <xf numFmtId="165" fontId="6" fillId="12" borderId="7" xfId="1" applyNumberFormat="1" applyFont="1" applyFill="1" applyBorder="1" applyAlignment="1" applyProtection="1">
      <alignment horizontal="center"/>
    </xf>
    <xf numFmtId="0" fontId="8" fillId="15" borderId="26" xfId="0" applyFont="1" applyFill="1" applyBorder="1" applyAlignment="1">
      <alignment horizontal="center" vertical="center" wrapText="1"/>
    </xf>
    <xf numFmtId="165" fontId="6" fillId="4" borderId="25" xfId="1" applyNumberFormat="1" applyFont="1" applyFill="1" applyBorder="1" applyAlignment="1" applyProtection="1">
      <alignment horizontal="center" vertical="center"/>
    </xf>
    <xf numFmtId="165" fontId="6" fillId="4" borderId="6" xfId="1" applyNumberFormat="1" applyFont="1" applyFill="1" applyBorder="1" applyAlignment="1" applyProtection="1">
      <alignment horizontal="center" vertical="center"/>
    </xf>
    <xf numFmtId="165" fontId="6" fillId="4" borderId="16" xfId="1" applyNumberFormat="1" applyFont="1" applyFill="1" applyBorder="1" applyAlignment="1" applyProtection="1">
      <alignment horizontal="center" vertical="center"/>
    </xf>
    <xf numFmtId="165" fontId="6" fillId="4" borderId="34" xfId="1" applyNumberFormat="1" applyFont="1" applyFill="1" applyBorder="1" applyAlignment="1" applyProtection="1">
      <alignment horizontal="center" vertical="center"/>
    </xf>
    <xf numFmtId="165" fontId="6" fillId="4" borderId="0" xfId="1" applyNumberFormat="1" applyFont="1" applyFill="1" applyBorder="1" applyAlignment="1" applyProtection="1">
      <alignment horizontal="center" vertical="center"/>
    </xf>
    <xf numFmtId="165" fontId="6" fillId="4" borderId="30" xfId="1" applyNumberFormat="1" applyFont="1" applyFill="1" applyBorder="1" applyAlignment="1" applyProtection="1">
      <alignment horizontal="center" vertical="center"/>
    </xf>
    <xf numFmtId="165" fontId="6" fillId="4" borderId="24" xfId="1" applyNumberFormat="1" applyFont="1" applyFill="1" applyBorder="1" applyAlignment="1" applyProtection="1">
      <alignment horizontal="center" vertical="center"/>
    </xf>
    <xf numFmtId="165" fontId="6" fillId="4" borderId="1" xfId="1" applyNumberFormat="1" applyFont="1" applyFill="1" applyBorder="1" applyAlignment="1" applyProtection="1">
      <alignment horizontal="center" vertical="center"/>
    </xf>
    <xf numFmtId="165" fontId="6" fillId="4" borderId="17" xfId="1" applyNumberFormat="1" applyFont="1" applyFill="1" applyBorder="1" applyAlignment="1" applyProtection="1">
      <alignment horizontal="center" vertical="center"/>
    </xf>
    <xf numFmtId="0" fontId="7" fillId="0" borderId="14" xfId="0" applyFont="1" applyBorder="1" applyAlignment="1">
      <alignment horizontal="right" vertical="center" wrapText="1"/>
    </xf>
    <xf numFmtId="0" fontId="7" fillId="0" borderId="6" xfId="0" applyFont="1" applyBorder="1" applyAlignment="1">
      <alignment horizontal="right" vertical="center" wrapText="1"/>
    </xf>
    <xf numFmtId="0" fontId="7" fillId="0" borderId="27" xfId="0" applyFont="1" applyBorder="1" applyAlignment="1">
      <alignment horizontal="right" vertical="center" wrapText="1"/>
    </xf>
    <xf numFmtId="0" fontId="7" fillId="0" borderId="0" xfId="0" applyFont="1" applyAlignment="1">
      <alignment horizontal="right" vertical="center" wrapText="1"/>
    </xf>
    <xf numFmtId="0" fontId="7" fillId="0" borderId="12" xfId="0" applyFont="1" applyBorder="1" applyAlignment="1">
      <alignment horizontal="right" vertical="center" wrapText="1"/>
    </xf>
    <xf numFmtId="0" fontId="7" fillId="0" borderId="1" xfId="0" applyFont="1" applyBorder="1" applyAlignment="1">
      <alignment horizontal="right" vertical="center" wrapText="1"/>
    </xf>
    <xf numFmtId="0" fontId="7" fillId="0" borderId="14" xfId="2" applyFont="1" applyBorder="1" applyAlignment="1">
      <alignment horizontal="left" vertical="center"/>
    </xf>
    <xf numFmtId="0" fontId="7" fillId="0" borderId="6" xfId="2" applyFont="1" applyBorder="1" applyAlignment="1">
      <alignment horizontal="left" vertical="center"/>
    </xf>
    <xf numFmtId="0" fontId="7" fillId="0" borderId="15" xfId="2" applyFont="1" applyBorder="1" applyAlignment="1">
      <alignment horizontal="left" vertical="center"/>
    </xf>
    <xf numFmtId="0" fontId="7" fillId="0" borderId="27" xfId="2" applyFont="1" applyBorder="1" applyAlignment="1">
      <alignment horizontal="left" vertical="center"/>
    </xf>
    <xf numFmtId="0" fontId="7" fillId="0" borderId="0" xfId="2" applyFont="1" applyAlignment="1">
      <alignment horizontal="left" vertical="center"/>
    </xf>
    <xf numFmtId="0" fontId="7" fillId="0" borderId="28" xfId="2" applyFont="1" applyBorder="1" applyAlignment="1">
      <alignment horizontal="left" vertical="center"/>
    </xf>
    <xf numFmtId="0" fontId="7" fillId="0" borderId="12" xfId="2" applyFont="1" applyBorder="1" applyAlignment="1">
      <alignment horizontal="left" vertical="center"/>
    </xf>
    <xf numFmtId="0" fontId="7" fillId="0" borderId="1" xfId="2" applyFont="1" applyBorder="1" applyAlignment="1">
      <alignment horizontal="left" vertical="center"/>
    </xf>
    <xf numFmtId="0" fontId="7" fillId="0" borderId="13" xfId="2" applyFont="1" applyBorder="1" applyAlignment="1">
      <alignment horizontal="left" vertical="center"/>
    </xf>
    <xf numFmtId="0" fontId="6" fillId="0" borderId="2" xfId="0" applyFont="1" applyBorder="1" applyAlignment="1">
      <alignment horizontal="left" vertical="center" wrapText="1"/>
    </xf>
    <xf numFmtId="165" fontId="7" fillId="12" borderId="3" xfId="1" applyNumberFormat="1" applyFont="1" applyFill="1" applyBorder="1" applyAlignment="1" applyProtection="1">
      <alignment horizontal="center"/>
    </xf>
    <xf numFmtId="165" fontId="7" fillId="12" borderId="7" xfId="1" applyNumberFormat="1" applyFont="1" applyFill="1" applyBorder="1" applyAlignment="1" applyProtection="1">
      <alignment horizontal="center"/>
    </xf>
    <xf numFmtId="0" fontId="7" fillId="0" borderId="2" xfId="0" applyFont="1" applyBorder="1" applyAlignment="1">
      <alignment horizontal="left" vertical="center"/>
    </xf>
    <xf numFmtId="0" fontId="6" fillId="0" borderId="5" xfId="0" applyFont="1" applyBorder="1" applyAlignment="1">
      <alignment horizontal="right" vertical="center" wrapText="1"/>
    </xf>
    <xf numFmtId="0" fontId="6" fillId="0" borderId="18" xfId="0" applyFont="1" applyBorder="1" applyAlignment="1">
      <alignment horizontal="right" vertical="center" wrapText="1"/>
    </xf>
    <xf numFmtId="0" fontId="7" fillId="0" borderId="2" xfId="1"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left" vertical="center"/>
    </xf>
    <xf numFmtId="165" fontId="7" fillId="4" borderId="19" xfId="1" applyNumberFormat="1" applyFont="1" applyFill="1" applyBorder="1" applyAlignment="1" applyProtection="1">
      <alignment horizontal="center"/>
    </xf>
    <xf numFmtId="165" fontId="7" fillId="4" borderId="5" xfId="1" applyNumberFormat="1" applyFont="1" applyFill="1" applyBorder="1" applyAlignment="1" applyProtection="1">
      <alignment horizontal="center"/>
    </xf>
    <xf numFmtId="165" fontId="7" fillId="4" borderId="18" xfId="1" applyNumberFormat="1" applyFont="1" applyFill="1" applyBorder="1" applyAlignment="1" applyProtection="1">
      <alignment horizontal="center"/>
    </xf>
    <xf numFmtId="42" fontId="6" fillId="0" borderId="25" xfId="1" applyNumberFormat="1" applyFont="1" applyFill="1" applyBorder="1" applyAlignment="1" applyProtection="1">
      <alignment horizontal="center" vertical="center"/>
    </xf>
    <xf numFmtId="42" fontId="6" fillId="0" borderId="6" xfId="1" applyNumberFormat="1" applyFont="1" applyFill="1" applyBorder="1" applyAlignment="1" applyProtection="1">
      <alignment horizontal="center" vertical="center"/>
    </xf>
    <xf numFmtId="42" fontId="6" fillId="0" borderId="24" xfId="1" applyNumberFormat="1" applyFont="1" applyFill="1" applyBorder="1" applyAlignment="1" applyProtection="1">
      <alignment horizontal="center" vertical="center"/>
    </xf>
    <xf numFmtId="42" fontId="6" fillId="0" borderId="1" xfId="1" applyNumberFormat="1" applyFont="1" applyFill="1" applyBorder="1" applyAlignment="1" applyProtection="1">
      <alignment horizontal="center" vertic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166" fontId="12" fillId="0" borderId="2" xfId="1" applyNumberFormat="1" applyFont="1" applyFill="1" applyBorder="1" applyAlignment="1" applyProtection="1">
      <alignment horizont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165" fontId="6" fillId="4" borderId="11" xfId="1" applyNumberFormat="1" applyFont="1" applyFill="1" applyBorder="1" applyAlignment="1" applyProtection="1">
      <alignment horizontal="left" vertical="center"/>
    </xf>
    <xf numFmtId="165" fontId="6" fillId="4" borderId="14" xfId="1" applyNumberFormat="1" applyFont="1" applyFill="1" applyBorder="1" applyAlignment="1" applyProtection="1">
      <alignment horizontal="left" vertical="center"/>
    </xf>
    <xf numFmtId="42" fontId="7" fillId="0" borderId="5" xfId="1" applyNumberFormat="1" applyFont="1" applyFill="1" applyBorder="1" applyAlignment="1" applyProtection="1">
      <alignment horizontal="center"/>
    </xf>
    <xf numFmtId="42" fontId="7" fillId="0" borderId="7" xfId="1" applyNumberFormat="1" applyFont="1" applyFill="1" applyBorder="1" applyAlignment="1" applyProtection="1">
      <alignment horizontal="center"/>
    </xf>
    <xf numFmtId="42" fontId="6" fillId="0" borderId="5" xfId="1" applyNumberFormat="1" applyFont="1" applyFill="1" applyBorder="1" applyAlignment="1" applyProtection="1">
      <alignment horizontal="center"/>
    </xf>
    <xf numFmtId="42" fontId="6" fillId="0" borderId="7" xfId="1" applyNumberFormat="1" applyFont="1" applyFill="1" applyBorder="1" applyAlignment="1" applyProtection="1">
      <alignment horizontal="center"/>
    </xf>
    <xf numFmtId="42" fontId="6" fillId="12" borderId="3" xfId="1" applyNumberFormat="1" applyFont="1" applyFill="1" applyBorder="1" applyAlignment="1" applyProtection="1">
      <alignment horizontal="center"/>
    </xf>
    <xf numFmtId="42" fontId="6" fillId="12" borderId="7" xfId="1" applyNumberFormat="1" applyFont="1" applyFill="1" applyBorder="1" applyAlignment="1" applyProtection="1">
      <alignment horizontal="center"/>
    </xf>
    <xf numFmtId="0" fontId="4" fillId="0" borderId="1" xfId="0" applyFont="1" applyBorder="1"/>
    <xf numFmtId="0" fontId="0" fillId="0" borderId="5" xfId="0" applyBorder="1" applyAlignment="1">
      <alignment horizontal="center"/>
    </xf>
    <xf numFmtId="0" fontId="20" fillId="12" borderId="3"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0" fillId="0" borderId="2" xfId="0" applyFont="1" applyBorder="1" applyAlignment="1">
      <alignment horizontal="center" vertical="center" wrapText="1"/>
    </xf>
    <xf numFmtId="165" fontId="6" fillId="4" borderId="19" xfId="1" applyNumberFormat="1" applyFont="1" applyFill="1" applyBorder="1" applyAlignment="1" applyProtection="1">
      <alignment horizontal="center"/>
    </xf>
    <xf numFmtId="165" fontId="6" fillId="4" borderId="5" xfId="1" applyNumberFormat="1" applyFont="1" applyFill="1" applyBorder="1" applyAlignment="1" applyProtection="1">
      <alignment horizontal="center"/>
    </xf>
    <xf numFmtId="165" fontId="6" fillId="4" borderId="18" xfId="1" applyNumberFormat="1" applyFont="1" applyFill="1" applyBorder="1" applyAlignment="1" applyProtection="1">
      <alignment horizontal="center"/>
    </xf>
    <xf numFmtId="0" fontId="20" fillId="0" borderId="3" xfId="0" applyFont="1" applyBorder="1" applyAlignment="1">
      <alignment horizontal="center" vertical="center" wrapText="1"/>
    </xf>
    <xf numFmtId="0" fontId="20" fillId="0" borderId="11" xfId="0" applyFont="1" applyBorder="1" applyAlignment="1">
      <alignment horizontal="center" vertical="top" wrapText="1"/>
    </xf>
    <xf numFmtId="0" fontId="20" fillId="0" borderId="2" xfId="0" applyFont="1" applyBorder="1" applyAlignment="1">
      <alignment horizontal="center" vertical="top" wrapText="1"/>
    </xf>
    <xf numFmtId="165" fontId="7" fillId="4" borderId="25" xfId="1" applyNumberFormat="1" applyFont="1" applyFill="1" applyBorder="1" applyAlignment="1" applyProtection="1">
      <alignment horizontal="center" vertical="center"/>
    </xf>
    <xf numFmtId="165" fontId="7" fillId="4" borderId="6" xfId="1" applyNumberFormat="1" applyFont="1" applyFill="1" applyBorder="1" applyAlignment="1" applyProtection="1">
      <alignment horizontal="center" vertical="center"/>
    </xf>
    <xf numFmtId="165" fontId="7" fillId="4" borderId="16" xfId="1" applyNumberFormat="1" applyFont="1" applyFill="1" applyBorder="1" applyAlignment="1" applyProtection="1">
      <alignment horizontal="center" vertical="center"/>
    </xf>
    <xf numFmtId="165" fontId="7" fillId="4" borderId="34" xfId="1" applyNumberFormat="1" applyFont="1" applyFill="1" applyBorder="1" applyAlignment="1" applyProtection="1">
      <alignment horizontal="center" vertical="center"/>
    </xf>
    <xf numFmtId="165" fontId="7" fillId="4" borderId="0" xfId="1" applyNumberFormat="1" applyFont="1" applyFill="1" applyBorder="1" applyAlignment="1" applyProtection="1">
      <alignment horizontal="center" vertical="center"/>
    </xf>
    <xf numFmtId="165" fontId="7" fillId="4" borderId="30" xfId="1" applyNumberFormat="1" applyFont="1" applyFill="1" applyBorder="1" applyAlignment="1" applyProtection="1">
      <alignment horizontal="center" vertical="center"/>
    </xf>
    <xf numFmtId="165" fontId="7" fillId="4" borderId="24" xfId="1" applyNumberFormat="1" applyFont="1" applyFill="1" applyBorder="1" applyAlignment="1" applyProtection="1">
      <alignment horizontal="center" vertical="center"/>
    </xf>
    <xf numFmtId="165" fontId="7" fillId="4" borderId="1" xfId="1" applyNumberFormat="1" applyFont="1" applyFill="1" applyBorder="1" applyAlignment="1" applyProtection="1">
      <alignment horizontal="center" vertical="center"/>
    </xf>
    <xf numFmtId="165" fontId="7" fillId="4" borderId="17" xfId="1" applyNumberFormat="1" applyFont="1" applyFill="1" applyBorder="1" applyAlignment="1" applyProtection="1">
      <alignment horizontal="center" vertical="center"/>
    </xf>
    <xf numFmtId="165" fontId="7" fillId="0" borderId="6" xfId="1" applyNumberFormat="1" applyFont="1" applyFill="1" applyBorder="1" applyAlignment="1" applyProtection="1">
      <alignment horizontal="center" vertical="center"/>
      <protection locked="0"/>
    </xf>
    <xf numFmtId="165" fontId="7" fillId="0" borderId="15" xfId="1" applyNumberFormat="1" applyFont="1" applyFill="1" applyBorder="1" applyAlignment="1" applyProtection="1">
      <alignment horizontal="center" vertical="center"/>
      <protection locked="0"/>
    </xf>
    <xf numFmtId="165" fontId="7" fillId="0" borderId="0" xfId="1" applyNumberFormat="1" applyFont="1" applyFill="1" applyBorder="1" applyAlignment="1" applyProtection="1">
      <alignment horizontal="center" vertical="center"/>
      <protection locked="0"/>
    </xf>
    <xf numFmtId="165" fontId="7" fillId="0" borderId="28" xfId="1" applyNumberFormat="1" applyFont="1" applyFill="1" applyBorder="1" applyAlignment="1" applyProtection="1">
      <alignment horizontal="center" vertical="center"/>
      <protection locked="0"/>
    </xf>
    <xf numFmtId="165" fontId="7" fillId="0" borderId="1" xfId="1" applyNumberFormat="1" applyFont="1" applyFill="1" applyBorder="1" applyAlignment="1" applyProtection="1">
      <alignment horizontal="center" vertical="center"/>
      <protection locked="0"/>
    </xf>
    <xf numFmtId="165" fontId="7" fillId="0" borderId="13" xfId="1" applyNumberFormat="1" applyFont="1" applyFill="1" applyBorder="1" applyAlignment="1" applyProtection="1">
      <alignment horizontal="center" vertical="center"/>
      <protection locked="0"/>
    </xf>
    <xf numFmtId="0" fontId="6" fillId="0" borderId="2" xfId="0" applyFont="1" applyBorder="1" applyAlignment="1">
      <alignment vertical="center" wrapText="1"/>
    </xf>
    <xf numFmtId="165" fontId="6" fillId="0" borderId="25" xfId="1" applyNumberFormat="1" applyFont="1" applyFill="1" applyBorder="1" applyAlignment="1" applyProtection="1">
      <alignment vertical="center"/>
    </xf>
    <xf numFmtId="165" fontId="6" fillId="0" borderId="6" xfId="1" applyNumberFormat="1" applyFont="1" applyFill="1" applyBorder="1" applyAlignment="1" applyProtection="1">
      <alignment vertical="center"/>
    </xf>
    <xf numFmtId="165" fontId="6" fillId="0" borderId="24" xfId="1" applyNumberFormat="1" applyFont="1" applyFill="1" applyBorder="1" applyAlignment="1" applyProtection="1">
      <alignment vertical="center"/>
    </xf>
    <xf numFmtId="165" fontId="6" fillId="0" borderId="1" xfId="1" applyNumberFormat="1" applyFont="1" applyFill="1" applyBorder="1" applyAlignment="1" applyProtection="1">
      <alignment vertical="center"/>
    </xf>
    <xf numFmtId="0" fontId="7" fillId="0" borderId="2" xfId="0" applyFont="1" applyBorder="1" applyAlignment="1">
      <alignment horizontal="left" vertical="center" wrapText="1"/>
    </xf>
    <xf numFmtId="0" fontId="6" fillId="0" borderId="14"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0" fontId="6" fillId="0" borderId="12"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3" xfId="1" applyNumberFormat="1" applyFont="1" applyFill="1" applyBorder="1" applyAlignment="1" applyProtection="1">
      <alignment horizontal="left" wrapText="1"/>
    </xf>
    <xf numFmtId="165" fontId="6" fillId="0" borderId="6" xfId="1" applyNumberFormat="1" applyFont="1" applyFill="1" applyBorder="1" applyAlignment="1" applyProtection="1">
      <alignment horizontal="right" wrapText="1"/>
    </xf>
    <xf numFmtId="165" fontId="6" fillId="0" borderId="15" xfId="1" applyNumberFormat="1" applyFont="1" applyFill="1" applyBorder="1" applyAlignment="1" applyProtection="1">
      <alignment horizontal="right" wrapText="1"/>
    </xf>
    <xf numFmtId="166" fontId="12" fillId="0" borderId="3" xfId="1" applyNumberFormat="1" applyFont="1" applyFill="1" applyBorder="1" applyAlignment="1" applyProtection="1">
      <alignment horizontal="center"/>
    </xf>
    <xf numFmtId="166" fontId="12" fillId="0" borderId="5" xfId="1" applyNumberFormat="1" applyFont="1" applyFill="1" applyBorder="1" applyAlignment="1" applyProtection="1">
      <alignment horizontal="center"/>
    </xf>
    <xf numFmtId="166" fontId="12" fillId="0" borderId="7"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2" fillId="0" borderId="12" xfId="1" applyNumberFormat="1" applyFont="1" applyFill="1" applyBorder="1" applyAlignment="1" applyProtection="1">
      <alignment horizontal="center"/>
    </xf>
    <xf numFmtId="166" fontId="12" fillId="0" borderId="1" xfId="1" applyNumberFormat="1" applyFont="1" applyFill="1" applyBorder="1" applyAlignment="1" applyProtection="1">
      <alignment horizontal="center"/>
    </xf>
    <xf numFmtId="166" fontId="12" fillId="0" borderId="13" xfId="1" applyNumberFormat="1" applyFont="1" applyFill="1" applyBorder="1" applyAlignment="1" applyProtection="1">
      <alignment horizontal="center"/>
    </xf>
    <xf numFmtId="165" fontId="6" fillId="0" borderId="2" xfId="1" applyNumberFormat="1" applyFont="1" applyFill="1" applyBorder="1" applyAlignment="1" applyProtection="1">
      <alignment horizontal="center" vertical="center"/>
    </xf>
    <xf numFmtId="165" fontId="6" fillId="12" borderId="14" xfId="1" applyNumberFormat="1" applyFont="1" applyFill="1" applyBorder="1" applyAlignment="1" applyProtection="1">
      <alignment horizontal="center" vertical="center"/>
    </xf>
    <xf numFmtId="165" fontId="6" fillId="12" borderId="15" xfId="1" applyNumberFormat="1" applyFont="1" applyFill="1" applyBorder="1" applyAlignment="1" applyProtection="1">
      <alignment horizontal="center" vertical="center"/>
    </xf>
    <xf numFmtId="165" fontId="6" fillId="12" borderId="12" xfId="1" applyNumberFormat="1" applyFont="1" applyFill="1" applyBorder="1" applyAlignment="1" applyProtection="1">
      <alignment horizontal="center" vertical="center"/>
    </xf>
    <xf numFmtId="165" fontId="6" fillId="12" borderId="13" xfId="1" applyNumberFormat="1" applyFont="1" applyFill="1" applyBorder="1" applyAlignment="1" applyProtection="1">
      <alignment horizontal="center" vertical="center"/>
    </xf>
    <xf numFmtId="165" fontId="6" fillId="4" borderId="25" xfId="0" applyNumberFormat="1" applyFont="1" applyFill="1" applyBorder="1" applyAlignment="1">
      <alignment horizontal="center" vertical="center"/>
    </xf>
    <xf numFmtId="165" fontId="6" fillId="4" borderId="6" xfId="0" applyNumberFormat="1" applyFont="1" applyFill="1" applyBorder="1" applyAlignment="1">
      <alignment horizontal="center" vertical="center"/>
    </xf>
    <xf numFmtId="165" fontId="6" fillId="4" borderId="16" xfId="0" applyNumberFormat="1" applyFont="1" applyFill="1" applyBorder="1" applyAlignment="1">
      <alignment horizontal="center" vertical="center"/>
    </xf>
    <xf numFmtId="165" fontId="6" fillId="4" borderId="24" xfId="0" applyNumberFormat="1" applyFont="1" applyFill="1" applyBorder="1" applyAlignment="1">
      <alignment horizontal="center" vertical="center"/>
    </xf>
    <xf numFmtId="165" fontId="6" fillId="4" borderId="1" xfId="0" applyNumberFormat="1" applyFont="1" applyFill="1" applyBorder="1" applyAlignment="1">
      <alignment horizontal="center" vertical="center"/>
    </xf>
    <xf numFmtId="165" fontId="6" fillId="4" borderId="17" xfId="0" applyNumberFormat="1" applyFont="1" applyFill="1" applyBorder="1" applyAlignment="1">
      <alignment horizontal="center" vertical="center"/>
    </xf>
    <xf numFmtId="165" fontId="6" fillId="0" borderId="2" xfId="1" applyNumberFormat="1" applyFont="1" applyFill="1" applyBorder="1" applyAlignment="1" applyProtection="1">
      <alignment horizontal="center"/>
    </xf>
    <xf numFmtId="165" fontId="6" fillId="0" borderId="25" xfId="1" applyNumberFormat="1" applyFont="1" applyFill="1" applyBorder="1" applyAlignment="1" applyProtection="1">
      <alignment horizontal="center" vertical="center"/>
    </xf>
    <xf numFmtId="165" fontId="6" fillId="0" borderId="6" xfId="1" applyNumberFormat="1" applyFont="1" applyFill="1" applyBorder="1" applyAlignment="1" applyProtection="1">
      <alignment horizontal="center" vertical="center"/>
    </xf>
    <xf numFmtId="165" fontId="6" fillId="0" borderId="24" xfId="1" applyNumberFormat="1" applyFont="1" applyFill="1" applyBorder="1" applyAlignment="1" applyProtection="1">
      <alignment horizontal="center" vertical="center"/>
    </xf>
    <xf numFmtId="165" fontId="6" fillId="0" borderId="1" xfId="1" applyNumberFormat="1" applyFont="1" applyFill="1" applyBorder="1" applyAlignment="1" applyProtection="1">
      <alignment horizontal="center" vertical="center"/>
    </xf>
    <xf numFmtId="165" fontId="7" fillId="12" borderId="5" xfId="1" applyNumberFormat="1" applyFont="1" applyFill="1" applyBorder="1" applyAlignment="1" applyProtection="1">
      <alignment horizontal="center"/>
    </xf>
    <xf numFmtId="0" fontId="7" fillId="0" borderId="11" xfId="0" applyFont="1" applyBorder="1" applyAlignment="1">
      <alignment horizontal="center" vertical="center"/>
    </xf>
    <xf numFmtId="0" fontId="7" fillId="0" borderId="29" xfId="0" applyFont="1" applyBorder="1" applyAlignment="1">
      <alignment horizontal="center" vertical="center"/>
    </xf>
    <xf numFmtId="0" fontId="7" fillId="0" borderId="26" xfId="0" applyFont="1" applyBorder="1" applyAlignment="1">
      <alignment horizontal="center" vertical="center"/>
    </xf>
    <xf numFmtId="0" fontId="7" fillId="0" borderId="14" xfId="0" applyFont="1" applyBorder="1" applyAlignment="1">
      <alignment horizontal="left" vertical="center" wrapText="1"/>
    </xf>
    <xf numFmtId="0" fontId="7" fillId="0" borderId="6" xfId="0" applyFont="1" applyBorder="1" applyAlignment="1">
      <alignment horizontal="left" vertical="center" wrapText="1"/>
    </xf>
    <xf numFmtId="0" fontId="7" fillId="0" borderId="15" xfId="0" applyFont="1" applyBorder="1" applyAlignment="1">
      <alignment horizontal="left" vertical="center" wrapText="1"/>
    </xf>
    <xf numFmtId="0" fontId="7" fillId="0" borderId="27" xfId="0" applyFont="1" applyBorder="1" applyAlignment="1">
      <alignment horizontal="left" vertical="center" wrapText="1"/>
    </xf>
    <xf numFmtId="0" fontId="7" fillId="0" borderId="0" xfId="0" applyFont="1" applyAlignment="1">
      <alignment horizontal="left" vertical="center" wrapText="1"/>
    </xf>
    <xf numFmtId="0" fontId="7" fillId="0" borderId="28"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165" fontId="6" fillId="0" borderId="2" xfId="1" applyNumberFormat="1" applyFont="1" applyFill="1" applyBorder="1" applyAlignment="1" applyProtection="1">
      <alignment horizontal="center" vertical="center"/>
      <protection locked="0"/>
    </xf>
    <xf numFmtId="165" fontId="6" fillId="0" borderId="34" xfId="1" applyNumberFormat="1" applyFont="1" applyFill="1" applyBorder="1" applyAlignment="1" applyProtection="1">
      <alignment horizontal="center" vertical="center"/>
      <protection locked="0"/>
    </xf>
    <xf numFmtId="165" fontId="6" fillId="0" borderId="0" xfId="1" applyNumberFormat="1" applyFont="1" applyFill="1" applyBorder="1" applyAlignment="1" applyProtection="1">
      <alignment horizontal="center" vertical="center"/>
      <protection locked="0"/>
    </xf>
    <xf numFmtId="0" fontId="7" fillId="0" borderId="2" xfId="6" applyNumberFormat="1" applyFont="1" applyFill="1" applyBorder="1" applyAlignment="1" applyProtection="1">
      <alignment horizontal="center" vertical="center"/>
    </xf>
    <xf numFmtId="0" fontId="20" fillId="0" borderId="14" xfId="0" applyFont="1" applyBorder="1" applyAlignment="1">
      <alignment horizontal="center" vertical="top" wrapText="1"/>
    </xf>
    <xf numFmtId="0" fontId="20" fillId="0" borderId="6" xfId="0" applyFont="1" applyBorder="1" applyAlignment="1">
      <alignment horizontal="center" vertical="top" wrapText="1"/>
    </xf>
    <xf numFmtId="0" fontId="20" fillId="0" borderId="15" xfId="0" applyFont="1" applyBorder="1" applyAlignment="1">
      <alignment horizontal="center" vertical="top" wrapText="1"/>
    </xf>
    <xf numFmtId="0" fontId="8" fillId="0" borderId="5" xfId="0" applyFont="1" applyBorder="1" applyAlignment="1">
      <alignment horizontal="center" vertical="center" wrapText="1"/>
    </xf>
    <xf numFmtId="0" fontId="20" fillId="0" borderId="7" xfId="0" applyFont="1" applyBorder="1" applyAlignment="1">
      <alignment horizontal="center" vertical="center" wrapText="1"/>
    </xf>
    <xf numFmtId="165" fontId="6" fillId="0" borderId="8" xfId="1" applyNumberFormat="1" applyFont="1" applyFill="1" applyBorder="1" applyAlignment="1" applyProtection="1">
      <alignment horizontal="center" vertical="center"/>
      <protection locked="0"/>
    </xf>
    <xf numFmtId="165" fontId="6" fillId="0" borderId="3" xfId="1" applyNumberFormat="1" applyFont="1" applyFill="1" applyBorder="1" applyAlignment="1" applyProtection="1">
      <alignment horizontal="center" vertical="center"/>
      <protection locked="0"/>
    </xf>
    <xf numFmtId="0" fontId="20" fillId="0" borderId="5"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7" xfId="0" applyFont="1" applyBorder="1" applyAlignment="1">
      <alignment horizontal="right" vertical="center" wrapText="1"/>
    </xf>
    <xf numFmtId="0" fontId="6" fillId="0" borderId="0" xfId="0" applyFont="1" applyAlignment="1">
      <alignment horizontal="right" vertical="center" wrapText="1"/>
    </xf>
    <xf numFmtId="165" fontId="7" fillId="12" borderId="14" xfId="1" applyNumberFormat="1" applyFont="1" applyFill="1" applyBorder="1" applyAlignment="1" applyProtection="1">
      <alignment horizontal="center" vertical="center"/>
    </xf>
    <xf numFmtId="165" fontId="7" fillId="12" borderId="15" xfId="1" applyNumberFormat="1" applyFont="1" applyFill="1" applyBorder="1" applyAlignment="1" applyProtection="1">
      <alignment horizontal="center" vertical="center"/>
    </xf>
    <xf numFmtId="165" fontId="7" fillId="12" borderId="27" xfId="1" applyNumberFormat="1" applyFont="1" applyFill="1" applyBorder="1" applyAlignment="1" applyProtection="1">
      <alignment horizontal="center" vertical="center"/>
    </xf>
    <xf numFmtId="165" fontId="7" fillId="12" borderId="28" xfId="1" applyNumberFormat="1" applyFont="1" applyFill="1" applyBorder="1" applyAlignment="1" applyProtection="1">
      <alignment horizontal="center" vertical="center"/>
    </xf>
    <xf numFmtId="165" fontId="7" fillId="12" borderId="12" xfId="1" applyNumberFormat="1" applyFont="1" applyFill="1" applyBorder="1" applyAlignment="1" applyProtection="1">
      <alignment horizontal="center" vertical="center"/>
    </xf>
    <xf numFmtId="165" fontId="7" fillId="12" borderId="13" xfId="1" applyNumberFormat="1" applyFont="1" applyFill="1" applyBorder="1" applyAlignment="1" applyProtection="1">
      <alignment horizontal="center" vertical="center"/>
    </xf>
    <xf numFmtId="0" fontId="6" fillId="0" borderId="2" xfId="2" applyFont="1" applyBorder="1" applyAlignment="1">
      <alignment horizontal="left" vertical="center" wrapText="1"/>
    </xf>
    <xf numFmtId="165" fontId="6" fillId="12" borderId="27" xfId="1" applyNumberFormat="1" applyFont="1" applyFill="1" applyBorder="1" applyAlignment="1" applyProtection="1">
      <alignment horizontal="center" vertical="center"/>
    </xf>
    <xf numFmtId="165" fontId="6" fillId="12" borderId="28" xfId="1" applyNumberFormat="1" applyFont="1" applyFill="1" applyBorder="1" applyAlignment="1" applyProtection="1">
      <alignment horizontal="center" vertical="center"/>
    </xf>
    <xf numFmtId="165" fontId="6" fillId="7" borderId="25" xfId="1" applyNumberFormat="1" applyFont="1" applyFill="1" applyBorder="1" applyAlignment="1" applyProtection="1">
      <alignment horizontal="center"/>
    </xf>
    <xf numFmtId="165" fontId="6" fillId="7" borderId="6" xfId="1" applyNumberFormat="1" applyFont="1" applyFill="1" applyBorder="1" applyAlignment="1" applyProtection="1">
      <alignment horizontal="center"/>
    </xf>
    <xf numFmtId="165" fontId="6" fillId="7" borderId="16" xfId="1" applyNumberFormat="1" applyFont="1" applyFill="1" applyBorder="1" applyAlignment="1" applyProtection="1">
      <alignment horizontal="center"/>
    </xf>
    <xf numFmtId="42" fontId="6" fillId="12" borderId="14" xfId="1" applyNumberFormat="1" applyFont="1" applyFill="1" applyBorder="1" applyAlignment="1" applyProtection="1">
      <alignment horizontal="center"/>
    </xf>
    <xf numFmtId="42" fontId="6" fillId="12" borderId="15" xfId="1" applyNumberFormat="1" applyFont="1" applyFill="1" applyBorder="1" applyAlignment="1" applyProtection="1">
      <alignment horizontal="center"/>
    </xf>
    <xf numFmtId="165" fontId="6" fillId="0" borderId="2" xfId="1" applyNumberFormat="1" applyFont="1" applyFill="1" applyBorder="1" applyAlignment="1" applyProtection="1">
      <alignment vertical="center"/>
    </xf>
    <xf numFmtId="42" fontId="6" fillId="0" borderId="2" xfId="1" applyNumberFormat="1" applyFont="1" applyFill="1" applyBorder="1" applyAlignment="1" applyProtection="1">
      <alignment horizontal="center" vertical="center"/>
    </xf>
    <xf numFmtId="42" fontId="6" fillId="12" borderId="14" xfId="1" applyNumberFormat="1" applyFont="1" applyFill="1" applyBorder="1" applyAlignment="1" applyProtection="1">
      <alignment horizontal="center" vertical="center"/>
    </xf>
    <xf numFmtId="42" fontId="6" fillId="12" borderId="15" xfId="1" applyNumberFormat="1" applyFont="1" applyFill="1" applyBorder="1" applyAlignment="1" applyProtection="1">
      <alignment horizontal="center" vertical="center"/>
    </xf>
    <xf numFmtId="42" fontId="6" fillId="12" borderId="12" xfId="1" applyNumberFormat="1" applyFont="1" applyFill="1" applyBorder="1" applyAlignment="1" applyProtection="1">
      <alignment horizontal="center" vertical="center"/>
    </xf>
    <xf numFmtId="42" fontId="6" fillId="12" borderId="13" xfId="1" applyNumberFormat="1" applyFont="1" applyFill="1" applyBorder="1" applyAlignment="1" applyProtection="1">
      <alignment horizontal="center" vertical="center"/>
    </xf>
    <xf numFmtId="0" fontId="6" fillId="0" borderId="14"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0" fontId="6" fillId="0" borderId="12"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3" xfId="1" applyNumberFormat="1" applyFont="1" applyFill="1" applyBorder="1" applyAlignment="1" applyProtection="1">
      <alignment horizontal="left" vertical="center" wrapText="1"/>
    </xf>
    <xf numFmtId="165" fontId="6" fillId="12" borderId="2" xfId="1" applyNumberFormat="1" applyFont="1" applyFill="1" applyBorder="1" applyAlignment="1" applyProtection="1">
      <alignment horizontal="center" vertical="center"/>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42">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FFFF99"/>
      <color rgb="FF0066FF"/>
      <color rgb="FFFFFFCC"/>
      <color rgb="FFFF000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L37"/>
  <sheetViews>
    <sheetView tabSelected="1" zoomScaleNormal="100" workbookViewId="0">
      <selection activeCell="F7" sqref="F7:AK7"/>
    </sheetView>
  </sheetViews>
  <sheetFormatPr defaultColWidth="9.1328125" defaultRowHeight="12.75" x14ac:dyDescent="0.35"/>
  <cols>
    <col min="1" max="1" width="5" style="7" customWidth="1"/>
    <col min="2" max="2" width="6.265625" style="7" customWidth="1"/>
    <col min="3" max="4" width="4.1328125" style="7" customWidth="1"/>
    <col min="5" max="5" width="6.59765625" style="7" customWidth="1"/>
    <col min="6" max="6" width="5" style="7" customWidth="1"/>
    <col min="7" max="7" width="4.265625" style="7" customWidth="1"/>
    <col min="8" max="8" width="8.86328125" style="7" customWidth="1"/>
    <col min="9" max="9" width="4.73046875" style="7" customWidth="1"/>
    <col min="10" max="10" width="5.59765625" style="7" customWidth="1"/>
    <col min="11" max="11" width="4" style="7" customWidth="1"/>
    <col min="12" max="14" width="4.1328125" style="7" customWidth="1"/>
    <col min="15" max="15" width="3.265625" style="7" customWidth="1"/>
    <col min="16" max="16" width="3" style="7" customWidth="1"/>
    <col min="17" max="17" width="4.265625" style="7" customWidth="1"/>
    <col min="18" max="18" width="5.265625" style="7" customWidth="1"/>
    <col min="19" max="20" width="4.265625" style="7" customWidth="1"/>
    <col min="21" max="21" width="3.86328125" style="7" customWidth="1"/>
    <col min="22" max="22" width="3" style="7" customWidth="1"/>
    <col min="23" max="23" width="3.265625" style="7" customWidth="1"/>
    <col min="24" max="24" width="3.86328125" style="7" customWidth="1"/>
    <col min="25" max="25" width="3.3984375" style="7" customWidth="1"/>
    <col min="26" max="26" width="4" style="7" customWidth="1"/>
    <col min="27" max="28" width="3.3984375" style="7" customWidth="1"/>
    <col min="29" max="29" width="5.86328125" style="7" customWidth="1"/>
    <col min="30" max="30" width="5.265625" style="7" customWidth="1"/>
    <col min="31" max="31" width="4" style="7" customWidth="1"/>
    <col min="32" max="34" width="5.3984375" style="7" customWidth="1"/>
    <col min="35" max="37" width="4.1328125" style="7" customWidth="1"/>
    <col min="38" max="46" width="3.73046875" style="7" customWidth="1"/>
    <col min="47" max="47" width="2.3984375" style="7" customWidth="1"/>
    <col min="48" max="52" width="3.73046875" style="7" customWidth="1"/>
    <col min="53" max="53" width="3.73046875" style="9" customWidth="1"/>
    <col min="54" max="92" width="3.73046875" style="7" customWidth="1"/>
    <col min="93" max="16384" width="9.1328125" style="7"/>
  </cols>
  <sheetData>
    <row r="1" spans="1:64" ht="36.75" customHeight="1" x14ac:dyDescent="0.4">
      <c r="A1" s="55" t="s">
        <v>238</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Z1" s="21" t="s">
        <v>93</v>
      </c>
      <c r="BA1" s="46" t="s">
        <v>165</v>
      </c>
      <c r="BB1" s="22" t="s">
        <v>75</v>
      </c>
      <c r="BC1" s="21" t="s">
        <v>94</v>
      </c>
      <c r="BD1" s="46" t="s">
        <v>165</v>
      </c>
      <c r="BE1" s="23"/>
      <c r="BF1" s="23"/>
      <c r="BG1" s="23"/>
      <c r="BH1" s="23"/>
      <c r="BI1" s="23"/>
      <c r="BJ1" s="23"/>
      <c r="BK1" s="23"/>
      <c r="BL1" s="23"/>
    </row>
    <row r="2" spans="1:64" ht="24" customHeight="1" x14ac:dyDescent="0.4">
      <c r="A2" s="68" t="s">
        <v>239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Z2" s="21"/>
      <c r="BA2" s="46"/>
      <c r="BB2" s="22"/>
      <c r="BC2" s="21"/>
      <c r="BD2" s="46"/>
      <c r="BE2" s="23"/>
      <c r="BF2" s="23"/>
      <c r="BG2" s="23"/>
      <c r="BH2" s="23"/>
      <c r="BI2" s="23"/>
      <c r="BJ2" s="23"/>
      <c r="BK2" s="23"/>
      <c r="BL2" s="23"/>
    </row>
    <row r="3" spans="1:64" ht="33" customHeight="1" x14ac:dyDescent="0.4">
      <c r="A3" s="60" t="s">
        <v>12</v>
      </c>
      <c r="B3" s="60"/>
      <c r="C3" s="60"/>
      <c r="D3" s="60"/>
      <c r="E3" s="60"/>
      <c r="F3" s="65" t="s">
        <v>215</v>
      </c>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Z3" s="21" t="s">
        <v>164</v>
      </c>
      <c r="BA3" s="46" t="s">
        <v>216</v>
      </c>
      <c r="BB3" s="22" t="s">
        <v>50</v>
      </c>
      <c r="BC3" s="21" t="s">
        <v>151</v>
      </c>
      <c r="BD3" s="46" t="s">
        <v>173</v>
      </c>
      <c r="BE3" s="23"/>
      <c r="BF3" s="23"/>
      <c r="BG3" s="23"/>
      <c r="BH3" s="23"/>
      <c r="BI3" s="23"/>
      <c r="BJ3" s="23"/>
      <c r="BK3" s="23"/>
      <c r="BL3" s="23"/>
    </row>
    <row r="4" spans="1:64" ht="21.95" customHeight="1" x14ac:dyDescent="0.4">
      <c r="A4" s="60" t="s">
        <v>13</v>
      </c>
      <c r="B4" s="60"/>
      <c r="C4" s="60"/>
      <c r="D4" s="60"/>
      <c r="E4" s="60"/>
      <c r="F4" s="66" t="s">
        <v>216</v>
      </c>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Z4" s="21" t="s">
        <v>92</v>
      </c>
      <c r="BA4" s="46" t="s">
        <v>217</v>
      </c>
      <c r="BB4" s="22" t="s">
        <v>51</v>
      </c>
      <c r="BC4" s="21" t="s">
        <v>152</v>
      </c>
      <c r="BD4" s="46" t="s">
        <v>174</v>
      </c>
      <c r="BE4" s="23"/>
      <c r="BF4" s="23"/>
      <c r="BG4" s="23"/>
      <c r="BH4" s="23"/>
      <c r="BI4" s="23"/>
      <c r="BJ4" s="23"/>
      <c r="BK4" s="23"/>
      <c r="BL4" s="23"/>
    </row>
    <row r="5" spans="1:64" s="12" customFormat="1" ht="21.95" hidden="1" customHeight="1" x14ac:dyDescent="0.4">
      <c r="A5" s="11" t="s">
        <v>162</v>
      </c>
      <c r="B5" s="11"/>
      <c r="C5" s="11"/>
      <c r="D5" s="11"/>
      <c r="G5" s="58" t="s">
        <v>146</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Z5" s="24"/>
      <c r="BA5" s="46" t="s">
        <v>218</v>
      </c>
      <c r="BB5" s="22" t="s">
        <v>52</v>
      </c>
      <c r="BC5" s="25" t="s">
        <v>153</v>
      </c>
      <c r="BD5" s="25"/>
      <c r="BE5" s="25"/>
      <c r="BF5" s="25"/>
      <c r="BG5" s="25"/>
      <c r="BH5" s="25"/>
      <c r="BI5" s="25"/>
      <c r="BJ5" s="25"/>
      <c r="BK5" s="25"/>
      <c r="BL5" s="25"/>
    </row>
    <row r="6" spans="1:64" s="12" customFormat="1" ht="21.95" hidden="1" customHeight="1" x14ac:dyDescent="0.4">
      <c r="A6" s="11" t="s">
        <v>89</v>
      </c>
      <c r="B6" s="11"/>
      <c r="C6" s="11"/>
      <c r="D6" s="11"/>
      <c r="G6" s="58" t="s">
        <v>151</v>
      </c>
      <c r="H6" s="58"/>
      <c r="I6" s="58"/>
      <c r="J6" s="58"/>
      <c r="K6" s="58"/>
      <c r="L6" s="58"/>
      <c r="M6" s="59"/>
      <c r="N6" s="59"/>
      <c r="O6" s="59"/>
      <c r="P6" s="59"/>
      <c r="Q6" s="59"/>
      <c r="R6" s="59"/>
      <c r="S6" s="59"/>
      <c r="T6" s="60" t="s">
        <v>90</v>
      </c>
      <c r="U6" s="60"/>
      <c r="V6" s="60"/>
      <c r="W6" s="60"/>
      <c r="X6" s="60"/>
      <c r="Y6" s="60"/>
      <c r="Z6" s="58" t="s">
        <v>151</v>
      </c>
      <c r="AA6" s="58"/>
      <c r="AB6" s="58"/>
      <c r="AC6" s="58"/>
      <c r="AD6" s="58"/>
      <c r="AE6" s="58"/>
      <c r="AF6" s="58"/>
      <c r="AG6" s="59"/>
      <c r="AH6" s="59"/>
      <c r="AI6" s="59"/>
      <c r="AJ6" s="59"/>
      <c r="AK6" s="59"/>
      <c r="AZ6" s="24"/>
      <c r="BA6" s="46" t="s">
        <v>219</v>
      </c>
      <c r="BB6" s="22"/>
      <c r="BC6" s="25" t="s">
        <v>154</v>
      </c>
      <c r="BD6" s="25"/>
      <c r="BE6" s="25"/>
      <c r="BF6" s="25"/>
      <c r="BG6" s="25"/>
      <c r="BH6" s="25"/>
      <c r="BI6" s="25"/>
      <c r="BJ6" s="25"/>
      <c r="BK6" s="25"/>
      <c r="BL6" s="25"/>
    </row>
    <row r="7" spans="1:64" s="12" customFormat="1" ht="21.95" customHeight="1" x14ac:dyDescent="0.4">
      <c r="A7" s="64" t="s">
        <v>224</v>
      </c>
      <c r="B7" s="64"/>
      <c r="C7" s="64"/>
      <c r="D7" s="64"/>
      <c r="E7" s="64"/>
      <c r="F7" s="67" t="s">
        <v>147</v>
      </c>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Z7" s="13"/>
      <c r="BA7" s="30"/>
      <c r="BB7" s="22" t="s">
        <v>53</v>
      </c>
      <c r="BC7" s="25" t="s">
        <v>155</v>
      </c>
      <c r="BD7" s="25"/>
      <c r="BE7" s="25"/>
      <c r="BF7" s="25"/>
      <c r="BG7" s="25"/>
      <c r="BH7" s="25"/>
      <c r="BI7" s="25"/>
      <c r="BJ7" s="25"/>
      <c r="BK7" s="25"/>
      <c r="BL7" s="25"/>
    </row>
    <row r="8" spans="1:64" ht="13.15" x14ac:dyDescent="0.4">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BA8" s="22"/>
      <c r="BB8" s="22" t="s">
        <v>54</v>
      </c>
      <c r="BC8" s="25" t="s">
        <v>156</v>
      </c>
      <c r="BD8" s="23"/>
      <c r="BE8" s="23"/>
      <c r="BF8" s="23"/>
      <c r="BG8" s="23"/>
      <c r="BH8" s="23"/>
      <c r="BI8" s="23"/>
      <c r="BJ8" s="23"/>
      <c r="BK8" s="23"/>
      <c r="BL8" s="23"/>
    </row>
    <row r="9" spans="1:64" ht="20.100000000000001" customHeight="1" x14ac:dyDescent="0.35">
      <c r="A9" s="61" t="s">
        <v>76</v>
      </c>
      <c r="B9" s="61"/>
      <c r="C9" s="61"/>
      <c r="D9" s="61"/>
      <c r="E9" s="61"/>
      <c r="F9" s="61"/>
      <c r="G9" s="61"/>
      <c r="H9" s="61"/>
      <c r="I9" s="61"/>
      <c r="J9" s="61"/>
      <c r="K9" s="61"/>
      <c r="L9" s="61"/>
      <c r="M9" s="61"/>
      <c r="N9" s="61"/>
      <c r="O9" s="61"/>
      <c r="P9" s="61"/>
      <c r="Q9" s="61"/>
      <c r="R9" s="61"/>
      <c r="S9" s="61"/>
      <c r="T9" s="61"/>
      <c r="U9" s="61"/>
      <c r="V9" s="61" t="s">
        <v>77</v>
      </c>
      <c r="W9" s="61"/>
      <c r="X9" s="61"/>
      <c r="Y9" s="61"/>
      <c r="Z9" s="61"/>
      <c r="AA9" s="61"/>
      <c r="AB9" s="61"/>
      <c r="AC9" s="61"/>
      <c r="AD9" s="61"/>
      <c r="AE9" s="61" t="s">
        <v>78</v>
      </c>
      <c r="AF9" s="61"/>
      <c r="AG9" s="61"/>
      <c r="AH9" s="61" t="s">
        <v>79</v>
      </c>
      <c r="AI9" s="61"/>
      <c r="AJ9" s="61"/>
      <c r="AK9" s="61"/>
      <c r="BA9" s="22"/>
      <c r="BB9" s="30" t="s">
        <v>55</v>
      </c>
      <c r="BC9" s="25" t="s">
        <v>193</v>
      </c>
      <c r="BD9" s="23"/>
      <c r="BE9" s="23"/>
      <c r="BF9" s="23"/>
      <c r="BG9" s="23"/>
      <c r="BH9" s="23"/>
      <c r="BI9" s="23"/>
      <c r="BJ9" s="23"/>
      <c r="BK9" s="23"/>
      <c r="BL9" s="23"/>
    </row>
    <row r="10" spans="1:64" ht="19.5" customHeight="1" x14ac:dyDescent="0.35">
      <c r="A10" s="108" t="s">
        <v>6</v>
      </c>
      <c r="B10" s="108"/>
      <c r="C10" s="108"/>
      <c r="D10" s="108"/>
      <c r="E10" s="108"/>
      <c r="F10" s="108"/>
      <c r="G10" s="108"/>
      <c r="H10" s="108"/>
      <c r="I10" s="108"/>
      <c r="J10" s="108"/>
      <c r="K10" s="108"/>
      <c r="L10" s="108"/>
      <c r="M10" s="108"/>
      <c r="N10" s="108"/>
      <c r="O10" s="108"/>
      <c r="P10" s="108"/>
      <c r="Q10" s="108"/>
      <c r="R10" s="108"/>
      <c r="S10" s="108"/>
      <c r="T10" s="108"/>
      <c r="U10" s="108"/>
      <c r="V10" s="108" t="s">
        <v>0</v>
      </c>
      <c r="W10" s="108"/>
      <c r="X10" s="108"/>
      <c r="Y10" s="108"/>
      <c r="Z10" s="108"/>
      <c r="AA10" s="108"/>
      <c r="AB10" s="108"/>
      <c r="AC10" s="108"/>
      <c r="AD10" s="108"/>
      <c r="AE10" s="108" t="s">
        <v>4</v>
      </c>
      <c r="AF10" s="108"/>
      <c r="AG10" s="108"/>
      <c r="AH10" s="108" t="s">
        <v>17</v>
      </c>
      <c r="AI10" s="108"/>
      <c r="AJ10" s="108"/>
      <c r="AK10" s="108"/>
      <c r="BA10" s="22"/>
      <c r="BB10" s="30" t="s">
        <v>56</v>
      </c>
      <c r="BC10" s="25" t="s">
        <v>194</v>
      </c>
      <c r="BD10" s="23"/>
      <c r="BE10" s="23"/>
      <c r="BF10" s="23"/>
      <c r="BG10" s="23"/>
      <c r="BH10" s="23"/>
      <c r="BI10" s="23"/>
      <c r="BJ10" s="23"/>
      <c r="BK10" s="23"/>
      <c r="BL10" s="23"/>
    </row>
    <row r="11" spans="1:64" ht="20.100000000000001" customHeight="1" x14ac:dyDescent="0.35">
      <c r="A11" s="61" t="s">
        <v>76</v>
      </c>
      <c r="B11" s="61"/>
      <c r="C11" s="61"/>
      <c r="D11" s="61"/>
      <c r="E11" s="61"/>
      <c r="F11" s="61"/>
      <c r="G11" s="61"/>
      <c r="H11" s="61"/>
      <c r="I11" s="61"/>
      <c r="J11" s="61"/>
      <c r="K11" s="61"/>
      <c r="L11" s="61"/>
      <c r="M11" s="61"/>
      <c r="N11" s="61"/>
      <c r="O11" s="61"/>
      <c r="P11" s="61"/>
      <c r="Q11" s="61"/>
      <c r="R11" s="61"/>
      <c r="S11" s="61"/>
      <c r="T11" s="61"/>
      <c r="U11" s="61"/>
      <c r="V11" s="61" t="s">
        <v>77</v>
      </c>
      <c r="W11" s="61"/>
      <c r="X11" s="61"/>
      <c r="Y11" s="61"/>
      <c r="Z11" s="61"/>
      <c r="AA11" s="61"/>
      <c r="AB11" s="61"/>
      <c r="AC11" s="61"/>
      <c r="AD11" s="61"/>
      <c r="AE11" s="61" t="s">
        <v>78</v>
      </c>
      <c r="AF11" s="61"/>
      <c r="AG11" s="61"/>
      <c r="AH11" s="61" t="s">
        <v>79</v>
      </c>
      <c r="AI11" s="61"/>
      <c r="AJ11" s="61"/>
      <c r="AK11" s="61"/>
      <c r="BA11" s="22"/>
      <c r="BB11" s="23"/>
      <c r="BC11" s="25" t="s">
        <v>195</v>
      </c>
      <c r="BD11" s="23"/>
      <c r="BE11" s="23"/>
      <c r="BF11" s="23"/>
      <c r="BG11" s="23"/>
      <c r="BH11" s="23"/>
      <c r="BI11" s="23"/>
      <c r="BJ11" s="23"/>
      <c r="BK11" s="23"/>
      <c r="BL11" s="23"/>
    </row>
    <row r="12" spans="1:64" ht="19.5" customHeight="1" x14ac:dyDescent="0.35">
      <c r="A12" s="108" t="s">
        <v>27</v>
      </c>
      <c r="B12" s="108"/>
      <c r="C12" s="108"/>
      <c r="D12" s="108"/>
      <c r="E12" s="108"/>
      <c r="F12" s="108"/>
      <c r="G12" s="108"/>
      <c r="H12" s="108"/>
      <c r="I12" s="108"/>
      <c r="J12" s="108"/>
      <c r="K12" s="108"/>
      <c r="L12" s="108"/>
      <c r="M12" s="108"/>
      <c r="N12" s="108"/>
      <c r="O12" s="108"/>
      <c r="P12" s="108"/>
      <c r="Q12" s="108"/>
      <c r="R12" s="108"/>
      <c r="S12" s="108"/>
      <c r="T12" s="108"/>
      <c r="U12" s="108"/>
      <c r="V12" s="108" t="s">
        <v>0</v>
      </c>
      <c r="W12" s="108"/>
      <c r="X12" s="108"/>
      <c r="Y12" s="108"/>
      <c r="Z12" s="108"/>
      <c r="AA12" s="108"/>
      <c r="AB12" s="108"/>
      <c r="AC12" s="108"/>
      <c r="AD12" s="108"/>
      <c r="AE12" s="108" t="s">
        <v>4</v>
      </c>
      <c r="AF12" s="108"/>
      <c r="AG12" s="108"/>
      <c r="AH12" s="108" t="s">
        <v>17</v>
      </c>
      <c r="AI12" s="108"/>
      <c r="AJ12" s="108"/>
      <c r="AK12" s="108"/>
      <c r="BC12" s="25" t="s">
        <v>196</v>
      </c>
    </row>
    <row r="13" spans="1:64" ht="20.100000000000001" customHeight="1" x14ac:dyDescent="0.35">
      <c r="A13" s="63" t="s">
        <v>93</v>
      </c>
      <c r="B13" s="63"/>
      <c r="C13" s="61" t="s">
        <v>80</v>
      </c>
      <c r="D13" s="61"/>
      <c r="E13" s="61"/>
      <c r="F13" s="61"/>
      <c r="G13" s="61"/>
      <c r="H13" s="61"/>
      <c r="I13" s="61"/>
      <c r="J13" s="61"/>
      <c r="K13" s="61"/>
      <c r="L13" s="61"/>
      <c r="M13" s="61"/>
      <c r="N13" s="61" t="s">
        <v>81</v>
      </c>
      <c r="O13" s="61"/>
      <c r="P13" s="61"/>
      <c r="Q13" s="61"/>
      <c r="R13" s="61"/>
      <c r="S13" s="61"/>
      <c r="T13" s="61"/>
      <c r="U13" s="61"/>
      <c r="V13" s="107" t="s">
        <v>82</v>
      </c>
      <c r="W13" s="107"/>
      <c r="X13" s="107"/>
      <c r="Y13" s="107"/>
      <c r="Z13" s="107"/>
      <c r="AA13" s="107"/>
      <c r="AB13" s="63" t="s">
        <v>163</v>
      </c>
      <c r="AC13" s="63"/>
      <c r="AD13" s="63"/>
      <c r="AE13" s="61" t="s">
        <v>83</v>
      </c>
      <c r="AF13" s="61"/>
      <c r="AG13" s="61"/>
      <c r="AH13" s="61"/>
      <c r="AI13" s="61"/>
      <c r="AJ13" s="61"/>
      <c r="AK13" s="61"/>
      <c r="BC13" s="25" t="s">
        <v>208</v>
      </c>
    </row>
    <row r="14" spans="1:64" ht="19.5" customHeight="1" x14ac:dyDescent="0.35">
      <c r="A14" s="62" t="s">
        <v>10</v>
      </c>
      <c r="B14" s="62"/>
      <c r="C14" s="62" t="s">
        <v>26</v>
      </c>
      <c r="D14" s="62"/>
      <c r="E14" s="62"/>
      <c r="F14" s="62"/>
      <c r="G14" s="62"/>
      <c r="H14" s="62"/>
      <c r="I14" s="62"/>
      <c r="J14" s="62"/>
      <c r="K14" s="62"/>
      <c r="L14" s="62"/>
      <c r="M14" s="62"/>
      <c r="N14" s="108" t="s">
        <v>5</v>
      </c>
      <c r="O14" s="108"/>
      <c r="P14" s="108"/>
      <c r="Q14" s="108"/>
      <c r="R14" s="108"/>
      <c r="S14" s="108"/>
      <c r="T14" s="108"/>
      <c r="U14" s="108"/>
      <c r="V14" s="108" t="s">
        <v>1</v>
      </c>
      <c r="W14" s="108"/>
      <c r="X14" s="108"/>
      <c r="Y14" s="108"/>
      <c r="Z14" s="108"/>
      <c r="AA14" s="108"/>
      <c r="AB14" s="108" t="s">
        <v>2</v>
      </c>
      <c r="AC14" s="108"/>
      <c r="AD14" s="108"/>
      <c r="AE14" s="108" t="s">
        <v>3</v>
      </c>
      <c r="AF14" s="108"/>
      <c r="AG14" s="108"/>
      <c r="AH14" s="108"/>
      <c r="AI14" s="108"/>
      <c r="AJ14" s="108"/>
      <c r="AK14" s="108"/>
      <c r="BC14" s="25" t="s">
        <v>209</v>
      </c>
    </row>
    <row r="15" spans="1:64" ht="20.100000000000001" customHeight="1" x14ac:dyDescent="0.35">
      <c r="A15" s="63" t="s">
        <v>93</v>
      </c>
      <c r="B15" s="63"/>
      <c r="C15" s="61" t="s">
        <v>80</v>
      </c>
      <c r="D15" s="61"/>
      <c r="E15" s="61"/>
      <c r="F15" s="61"/>
      <c r="G15" s="61"/>
      <c r="H15" s="61"/>
      <c r="I15" s="61"/>
      <c r="J15" s="61"/>
      <c r="K15" s="61"/>
      <c r="L15" s="61"/>
      <c r="M15" s="61"/>
      <c r="N15" s="61" t="s">
        <v>81</v>
      </c>
      <c r="O15" s="61"/>
      <c r="P15" s="61"/>
      <c r="Q15" s="61"/>
      <c r="R15" s="61"/>
      <c r="S15" s="61"/>
      <c r="T15" s="61"/>
      <c r="U15" s="61"/>
      <c r="V15" s="107" t="s">
        <v>82</v>
      </c>
      <c r="W15" s="107"/>
      <c r="X15" s="107"/>
      <c r="Y15" s="107"/>
      <c r="Z15" s="107"/>
      <c r="AA15" s="107"/>
      <c r="AB15" s="63" t="s">
        <v>163</v>
      </c>
      <c r="AC15" s="63"/>
      <c r="AD15" s="63"/>
      <c r="AE15" s="61" t="s">
        <v>83</v>
      </c>
      <c r="AF15" s="61"/>
      <c r="AG15" s="61"/>
      <c r="AH15" s="61"/>
      <c r="AI15" s="61"/>
      <c r="AJ15" s="61"/>
      <c r="AK15" s="61"/>
      <c r="BC15" s="25" t="s">
        <v>211</v>
      </c>
    </row>
    <row r="16" spans="1:64" ht="19.5" customHeight="1" x14ac:dyDescent="0.35">
      <c r="A16" s="62" t="s">
        <v>10</v>
      </c>
      <c r="B16" s="62"/>
      <c r="C16" s="62" t="s">
        <v>117</v>
      </c>
      <c r="D16" s="62"/>
      <c r="E16" s="62"/>
      <c r="F16" s="62"/>
      <c r="G16" s="62"/>
      <c r="H16" s="62"/>
      <c r="I16" s="62"/>
      <c r="J16" s="62"/>
      <c r="K16" s="62"/>
      <c r="L16" s="62"/>
      <c r="M16" s="62"/>
      <c r="N16" s="108" t="s">
        <v>5</v>
      </c>
      <c r="O16" s="108"/>
      <c r="P16" s="108"/>
      <c r="Q16" s="108"/>
      <c r="R16" s="108"/>
      <c r="S16" s="108"/>
      <c r="T16" s="108"/>
      <c r="U16" s="108"/>
      <c r="V16" s="108" t="s">
        <v>1</v>
      </c>
      <c r="W16" s="108"/>
      <c r="X16" s="108"/>
      <c r="Y16" s="108"/>
      <c r="Z16" s="108"/>
      <c r="AA16" s="108"/>
      <c r="AB16" s="108" t="s">
        <v>2</v>
      </c>
      <c r="AC16" s="108"/>
      <c r="AD16" s="108"/>
      <c r="AE16" s="108" t="s">
        <v>3</v>
      </c>
      <c r="AF16" s="108"/>
      <c r="AG16" s="108"/>
      <c r="AH16" s="108"/>
      <c r="AI16" s="108"/>
      <c r="AJ16" s="108"/>
      <c r="AK16" s="108"/>
      <c r="BC16" s="21" t="s">
        <v>207</v>
      </c>
    </row>
    <row r="17" spans="1:55" ht="20.100000000000001" customHeight="1" x14ac:dyDescent="0.35">
      <c r="A17" s="63" t="s">
        <v>93</v>
      </c>
      <c r="B17" s="63"/>
      <c r="C17" s="61" t="s">
        <v>80</v>
      </c>
      <c r="D17" s="61"/>
      <c r="E17" s="61"/>
      <c r="F17" s="61"/>
      <c r="G17" s="61"/>
      <c r="H17" s="61"/>
      <c r="I17" s="61"/>
      <c r="J17" s="61"/>
      <c r="K17" s="61"/>
      <c r="L17" s="61"/>
      <c r="M17" s="61"/>
      <c r="N17" s="61" t="s">
        <v>81</v>
      </c>
      <c r="O17" s="61"/>
      <c r="P17" s="61"/>
      <c r="Q17" s="61"/>
      <c r="R17" s="61"/>
      <c r="S17" s="61"/>
      <c r="T17" s="61"/>
      <c r="U17" s="61"/>
      <c r="V17" s="107" t="s">
        <v>82</v>
      </c>
      <c r="W17" s="107"/>
      <c r="X17" s="107"/>
      <c r="Y17" s="107"/>
      <c r="Z17" s="107"/>
      <c r="AA17" s="107"/>
      <c r="AB17" s="63" t="s">
        <v>163</v>
      </c>
      <c r="AC17" s="63"/>
      <c r="AD17" s="63"/>
      <c r="AE17" s="61" t="s">
        <v>83</v>
      </c>
      <c r="AF17" s="61"/>
      <c r="AG17" s="61"/>
      <c r="AH17" s="61"/>
      <c r="AI17" s="61"/>
      <c r="AJ17" s="61"/>
      <c r="AK17" s="61"/>
      <c r="BC17" s="21" t="s">
        <v>210</v>
      </c>
    </row>
    <row r="18" spans="1:55" ht="23.25" customHeight="1" x14ac:dyDescent="0.35">
      <c r="A18" s="62" t="s">
        <v>10</v>
      </c>
      <c r="B18" s="62"/>
      <c r="C18" s="62" t="s">
        <v>91</v>
      </c>
      <c r="D18" s="62"/>
      <c r="E18" s="62"/>
      <c r="F18" s="62"/>
      <c r="G18" s="62"/>
      <c r="H18" s="62"/>
      <c r="I18" s="62"/>
      <c r="J18" s="62"/>
      <c r="K18" s="62"/>
      <c r="L18" s="62"/>
      <c r="M18" s="62"/>
      <c r="N18" s="108" t="s">
        <v>5</v>
      </c>
      <c r="O18" s="108"/>
      <c r="P18" s="108"/>
      <c r="Q18" s="108"/>
      <c r="R18" s="108"/>
      <c r="S18" s="108"/>
      <c r="T18" s="108"/>
      <c r="U18" s="108"/>
      <c r="V18" s="108" t="s">
        <v>1</v>
      </c>
      <c r="W18" s="108"/>
      <c r="X18" s="108"/>
      <c r="Y18" s="108"/>
      <c r="Z18" s="108"/>
      <c r="AA18" s="108"/>
      <c r="AB18" s="108" t="s">
        <v>2</v>
      </c>
      <c r="AC18" s="108"/>
      <c r="AD18" s="108"/>
      <c r="AE18" s="108" t="s">
        <v>3</v>
      </c>
      <c r="AF18" s="108"/>
      <c r="AG18" s="108"/>
      <c r="AH18" s="108"/>
      <c r="AI18" s="108"/>
      <c r="AJ18" s="108"/>
      <c r="AK18" s="108"/>
      <c r="BC18" s="21" t="s">
        <v>212</v>
      </c>
    </row>
    <row r="19" spans="1:55" s="10" customFormat="1" ht="31.5" customHeight="1" x14ac:dyDescent="0.4">
      <c r="A19" s="18"/>
      <c r="C19" s="106" t="s">
        <v>104</v>
      </c>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50"/>
      <c r="AJ19" s="50"/>
      <c r="BA19" s="9"/>
      <c r="BC19" s="21" t="s">
        <v>213</v>
      </c>
    </row>
    <row r="20" spans="1:55" s="10" customFormat="1" ht="24" customHeight="1" x14ac:dyDescent="0.35">
      <c r="A20" s="19"/>
      <c r="B20" s="19"/>
      <c r="C20" s="70" t="s">
        <v>134</v>
      </c>
      <c r="D20" s="70"/>
      <c r="E20" s="70"/>
      <c r="F20" s="70"/>
      <c r="G20" s="70"/>
      <c r="H20" s="70" t="s">
        <v>277</v>
      </c>
      <c r="I20" s="70"/>
      <c r="J20" s="70"/>
      <c r="K20" s="70"/>
      <c r="L20" s="70"/>
      <c r="M20" s="71" t="s">
        <v>225</v>
      </c>
      <c r="N20" s="71"/>
      <c r="O20" s="71"/>
      <c r="P20" s="71"/>
      <c r="Q20" s="71"/>
      <c r="R20" s="71"/>
      <c r="S20" s="71"/>
      <c r="T20" s="71"/>
      <c r="U20" s="71"/>
      <c r="V20" s="71"/>
      <c r="W20" s="71"/>
      <c r="X20" s="71"/>
      <c r="Y20" s="71"/>
      <c r="Z20" s="71"/>
      <c r="AA20" s="71"/>
      <c r="AB20" s="71"/>
      <c r="AC20" s="71"/>
      <c r="AD20" s="71"/>
      <c r="AE20" s="70" t="s">
        <v>135</v>
      </c>
      <c r="AF20" s="70"/>
      <c r="AG20" s="70"/>
      <c r="AH20" s="70"/>
    </row>
    <row r="21" spans="1:55" s="10" customFormat="1" ht="30" customHeight="1" x14ac:dyDescent="0.35">
      <c r="A21" s="19"/>
      <c r="B21" s="19"/>
      <c r="C21" s="70"/>
      <c r="D21" s="70"/>
      <c r="E21" s="70"/>
      <c r="F21" s="70"/>
      <c r="G21" s="70"/>
      <c r="H21" s="70"/>
      <c r="I21" s="70"/>
      <c r="J21" s="70"/>
      <c r="K21" s="70"/>
      <c r="L21" s="70"/>
      <c r="M21" s="70" t="s">
        <v>197</v>
      </c>
      <c r="N21" s="70"/>
      <c r="O21" s="70"/>
      <c r="P21" s="70"/>
      <c r="Q21" s="70"/>
      <c r="R21" s="70"/>
      <c r="S21" s="70"/>
      <c r="T21" s="70" t="s">
        <v>132</v>
      </c>
      <c r="U21" s="70"/>
      <c r="V21" s="70"/>
      <c r="W21" s="70"/>
      <c r="X21" s="70"/>
      <c r="Y21" s="70"/>
      <c r="Z21" s="70"/>
      <c r="AA21" s="70"/>
      <c r="AB21" s="70" t="s">
        <v>133</v>
      </c>
      <c r="AC21" s="70"/>
      <c r="AD21" s="70"/>
      <c r="AE21" s="70"/>
      <c r="AF21" s="70"/>
      <c r="AG21" s="70"/>
      <c r="AH21" s="70"/>
    </row>
    <row r="22" spans="1:55" s="10" customFormat="1" ht="26.45" customHeight="1" x14ac:dyDescent="0.35">
      <c r="A22" s="19"/>
      <c r="B22" s="19"/>
      <c r="C22" s="70"/>
      <c r="D22" s="70"/>
      <c r="E22" s="70"/>
      <c r="F22" s="70"/>
      <c r="G22" s="70"/>
      <c r="H22" s="70"/>
      <c r="I22" s="70"/>
      <c r="J22" s="70"/>
      <c r="K22" s="70"/>
      <c r="L22" s="70"/>
      <c r="M22" s="71" t="s">
        <v>106</v>
      </c>
      <c r="N22" s="71"/>
      <c r="O22" s="71"/>
      <c r="P22" s="71"/>
      <c r="Q22" s="72" t="s">
        <v>105</v>
      </c>
      <c r="R22" s="72"/>
      <c r="S22" s="72"/>
      <c r="T22" s="71" t="s">
        <v>106</v>
      </c>
      <c r="U22" s="71"/>
      <c r="V22" s="71"/>
      <c r="W22" s="71"/>
      <c r="X22" s="71" t="s">
        <v>105</v>
      </c>
      <c r="Y22" s="71"/>
      <c r="Z22" s="71"/>
      <c r="AA22" s="71"/>
      <c r="AB22" s="70"/>
      <c r="AC22" s="70"/>
      <c r="AD22" s="70"/>
      <c r="AE22" s="70"/>
      <c r="AF22" s="70"/>
      <c r="AG22" s="70"/>
      <c r="AH22" s="70"/>
    </row>
    <row r="23" spans="1:55" s="10" customFormat="1" ht="26.45" customHeight="1" x14ac:dyDescent="0.4">
      <c r="A23" s="19"/>
      <c r="B23" s="19"/>
      <c r="C23" s="73">
        <v>1</v>
      </c>
      <c r="D23" s="74"/>
      <c r="E23" s="74"/>
      <c r="F23" s="74"/>
      <c r="G23" s="75"/>
      <c r="H23" s="76" t="s">
        <v>163</v>
      </c>
      <c r="I23" s="77"/>
      <c r="J23" s="77"/>
      <c r="K23" s="77"/>
      <c r="L23" s="78"/>
      <c r="M23" s="76" t="s">
        <v>163</v>
      </c>
      <c r="N23" s="77"/>
      <c r="O23" s="77"/>
      <c r="P23" s="78"/>
      <c r="Q23" s="76" t="s">
        <v>163</v>
      </c>
      <c r="R23" s="77"/>
      <c r="S23" s="78"/>
      <c r="T23" s="76" t="s">
        <v>163</v>
      </c>
      <c r="U23" s="77"/>
      <c r="V23" s="77"/>
      <c r="W23" s="78"/>
      <c r="X23" s="79" t="s">
        <v>163</v>
      </c>
      <c r="Y23" s="80"/>
      <c r="Z23" s="80"/>
      <c r="AA23" s="81"/>
      <c r="AB23" s="76" t="s">
        <v>163</v>
      </c>
      <c r="AC23" s="77"/>
      <c r="AD23" s="78"/>
      <c r="AE23" s="82">
        <f>SUM(H23:AD23)</f>
        <v>0</v>
      </c>
      <c r="AF23" s="83"/>
      <c r="AG23" s="83"/>
      <c r="AH23" s="84"/>
    </row>
    <row r="24" spans="1:55" s="10" customFormat="1" ht="26.45" customHeight="1" x14ac:dyDescent="0.4">
      <c r="A24" s="19"/>
      <c r="B24" s="19"/>
      <c r="C24" s="73">
        <v>2</v>
      </c>
      <c r="D24" s="74"/>
      <c r="E24" s="74"/>
      <c r="F24" s="74"/>
      <c r="G24" s="75"/>
      <c r="H24" s="76" t="s">
        <v>163</v>
      </c>
      <c r="I24" s="77"/>
      <c r="J24" s="77"/>
      <c r="K24" s="77"/>
      <c r="L24" s="78"/>
      <c r="M24" s="76" t="s">
        <v>163</v>
      </c>
      <c r="N24" s="77"/>
      <c r="O24" s="77"/>
      <c r="P24" s="78"/>
      <c r="Q24" s="76" t="s">
        <v>163</v>
      </c>
      <c r="R24" s="77"/>
      <c r="S24" s="78"/>
      <c r="T24" s="76" t="s">
        <v>163</v>
      </c>
      <c r="U24" s="77"/>
      <c r="V24" s="77"/>
      <c r="W24" s="78"/>
      <c r="X24" s="79" t="s">
        <v>163</v>
      </c>
      <c r="Y24" s="80"/>
      <c r="Z24" s="80"/>
      <c r="AA24" s="81"/>
      <c r="AB24" s="76" t="s">
        <v>163</v>
      </c>
      <c r="AC24" s="77"/>
      <c r="AD24" s="78"/>
      <c r="AE24" s="82">
        <f>SUM(H24:AD24)</f>
        <v>0</v>
      </c>
      <c r="AF24" s="83"/>
      <c r="AG24" s="83"/>
      <c r="AH24" s="84"/>
    </row>
    <row r="25" spans="1:55" s="10" customFormat="1" ht="26.45" customHeight="1" x14ac:dyDescent="0.4">
      <c r="A25" s="19"/>
      <c r="B25" s="19"/>
      <c r="C25" s="73">
        <v>3</v>
      </c>
      <c r="D25" s="74"/>
      <c r="E25" s="74"/>
      <c r="F25" s="74"/>
      <c r="G25" s="75"/>
      <c r="H25" s="76" t="s">
        <v>163</v>
      </c>
      <c r="I25" s="77"/>
      <c r="J25" s="77"/>
      <c r="K25" s="77"/>
      <c r="L25" s="78"/>
      <c r="M25" s="76" t="s">
        <v>163</v>
      </c>
      <c r="N25" s="77"/>
      <c r="O25" s="77"/>
      <c r="P25" s="78"/>
      <c r="Q25" s="76" t="s">
        <v>163</v>
      </c>
      <c r="R25" s="77"/>
      <c r="S25" s="78"/>
      <c r="T25" s="76" t="s">
        <v>163</v>
      </c>
      <c r="U25" s="77"/>
      <c r="V25" s="77"/>
      <c r="W25" s="78"/>
      <c r="X25" s="79" t="s">
        <v>163</v>
      </c>
      <c r="Y25" s="80"/>
      <c r="Z25" s="80"/>
      <c r="AA25" s="81"/>
      <c r="AB25" s="76" t="s">
        <v>163</v>
      </c>
      <c r="AC25" s="77"/>
      <c r="AD25" s="78"/>
      <c r="AE25" s="82">
        <f t="shared" ref="AE25:AE26" si="0">SUM(H25:AD25)</f>
        <v>0</v>
      </c>
      <c r="AF25" s="83"/>
      <c r="AG25" s="83"/>
      <c r="AH25" s="84"/>
    </row>
    <row r="26" spans="1:55" s="10" customFormat="1" ht="26.45" customHeight="1" x14ac:dyDescent="0.4">
      <c r="A26" s="19"/>
      <c r="B26" s="19"/>
      <c r="C26" s="73">
        <v>4</v>
      </c>
      <c r="D26" s="74"/>
      <c r="E26" s="74"/>
      <c r="F26" s="74"/>
      <c r="G26" s="75"/>
      <c r="H26" s="76" t="s">
        <v>163</v>
      </c>
      <c r="I26" s="77"/>
      <c r="J26" s="77"/>
      <c r="K26" s="77"/>
      <c r="L26" s="78"/>
      <c r="M26" s="76" t="s">
        <v>163</v>
      </c>
      <c r="N26" s="77"/>
      <c r="O26" s="77"/>
      <c r="P26" s="78"/>
      <c r="Q26" s="76" t="s">
        <v>163</v>
      </c>
      <c r="R26" s="77"/>
      <c r="S26" s="78"/>
      <c r="T26" s="76" t="s">
        <v>163</v>
      </c>
      <c r="U26" s="77"/>
      <c r="V26" s="77"/>
      <c r="W26" s="78"/>
      <c r="X26" s="79" t="s">
        <v>163</v>
      </c>
      <c r="Y26" s="80"/>
      <c r="Z26" s="80"/>
      <c r="AA26" s="81"/>
      <c r="AB26" s="76" t="s">
        <v>163</v>
      </c>
      <c r="AC26" s="77"/>
      <c r="AD26" s="78"/>
      <c r="AE26" s="82">
        <f t="shared" si="0"/>
        <v>0</v>
      </c>
      <c r="AF26" s="83"/>
      <c r="AG26" s="83"/>
      <c r="AH26" s="84"/>
    </row>
    <row r="27" spans="1:55" s="10" customFormat="1" ht="26.45" customHeight="1" x14ac:dyDescent="0.4">
      <c r="A27" s="19"/>
      <c r="B27" s="19"/>
      <c r="C27" s="85">
        <v>5</v>
      </c>
      <c r="D27" s="86"/>
      <c r="E27" s="86"/>
      <c r="F27" s="86"/>
      <c r="G27" s="87"/>
      <c r="H27" s="76" t="s">
        <v>163</v>
      </c>
      <c r="I27" s="77"/>
      <c r="J27" s="77"/>
      <c r="K27" s="77"/>
      <c r="L27" s="78"/>
      <c r="M27" s="76" t="s">
        <v>163</v>
      </c>
      <c r="N27" s="77"/>
      <c r="O27" s="77"/>
      <c r="P27" s="78"/>
      <c r="Q27" s="76" t="s">
        <v>163</v>
      </c>
      <c r="R27" s="77"/>
      <c r="S27" s="78"/>
      <c r="T27" s="76" t="s">
        <v>163</v>
      </c>
      <c r="U27" s="77"/>
      <c r="V27" s="77"/>
      <c r="W27" s="78"/>
      <c r="X27" s="79" t="s">
        <v>163</v>
      </c>
      <c r="Y27" s="80"/>
      <c r="Z27" s="80"/>
      <c r="AA27" s="81"/>
      <c r="AB27" s="76" t="s">
        <v>163</v>
      </c>
      <c r="AC27" s="77"/>
      <c r="AD27" s="78"/>
      <c r="AE27" s="82">
        <f>SUM(H27:AD27)</f>
        <v>0</v>
      </c>
      <c r="AF27" s="83"/>
      <c r="AG27" s="83"/>
      <c r="AH27" s="84"/>
    </row>
    <row r="28" spans="1:55" s="10" customFormat="1" ht="26.45" customHeight="1" x14ac:dyDescent="0.4">
      <c r="A28" s="19"/>
      <c r="B28" s="19"/>
      <c r="C28" s="73" t="s">
        <v>278</v>
      </c>
      <c r="D28" s="74"/>
      <c r="E28" s="74"/>
      <c r="F28" s="74"/>
      <c r="G28" s="75"/>
      <c r="H28" s="76" t="s">
        <v>163</v>
      </c>
      <c r="I28" s="77"/>
      <c r="J28" s="77"/>
      <c r="K28" s="77"/>
      <c r="L28" s="78"/>
      <c r="M28" s="76" t="s">
        <v>163</v>
      </c>
      <c r="N28" s="77"/>
      <c r="O28" s="77"/>
      <c r="P28" s="78"/>
      <c r="Q28" s="88"/>
      <c r="R28" s="89"/>
      <c r="S28" s="90"/>
      <c r="T28" s="76" t="s">
        <v>163</v>
      </c>
      <c r="U28" s="77"/>
      <c r="V28" s="77"/>
      <c r="W28" s="78"/>
      <c r="X28" s="91"/>
      <c r="Y28" s="92"/>
      <c r="Z28" s="92"/>
      <c r="AA28" s="93"/>
      <c r="AB28" s="88"/>
      <c r="AC28" s="89"/>
      <c r="AD28" s="90"/>
      <c r="AE28" s="82">
        <f>SUM(H28:AD28)</f>
        <v>0</v>
      </c>
      <c r="AF28" s="83"/>
      <c r="AG28" s="83"/>
      <c r="AH28" s="84"/>
    </row>
    <row r="29" spans="1:55" s="10" customFormat="1" ht="26.45" customHeight="1" x14ac:dyDescent="0.4">
      <c r="A29" s="19"/>
      <c r="B29" s="19"/>
      <c r="C29" s="85" t="s">
        <v>226</v>
      </c>
      <c r="D29" s="86"/>
      <c r="E29" s="86"/>
      <c r="F29" s="86"/>
      <c r="G29" s="87"/>
      <c r="H29" s="94"/>
      <c r="I29" s="95"/>
      <c r="J29" s="95"/>
      <c r="K29" s="95"/>
      <c r="L29" s="96"/>
      <c r="M29" s="94"/>
      <c r="N29" s="95"/>
      <c r="O29" s="95"/>
      <c r="P29" s="96"/>
      <c r="Q29" s="76" t="s">
        <v>163</v>
      </c>
      <c r="R29" s="77"/>
      <c r="S29" s="78"/>
      <c r="T29" s="88"/>
      <c r="U29" s="89"/>
      <c r="V29" s="89"/>
      <c r="W29" s="90"/>
      <c r="X29" s="79" t="s">
        <v>163</v>
      </c>
      <c r="Y29" s="80"/>
      <c r="Z29" s="80"/>
      <c r="AA29" s="81"/>
      <c r="AB29" s="88"/>
      <c r="AC29" s="89"/>
      <c r="AD29" s="90"/>
      <c r="AE29" s="82">
        <f>SUM(H29:AD29)</f>
        <v>0</v>
      </c>
      <c r="AF29" s="83"/>
      <c r="AG29" s="83"/>
      <c r="AH29" s="84"/>
    </row>
    <row r="30" spans="1:55" s="10" customFormat="1" ht="27.75" customHeight="1" thickBot="1" x14ac:dyDescent="0.45">
      <c r="A30" s="19"/>
      <c r="B30" s="19"/>
      <c r="C30" s="97" t="s">
        <v>62</v>
      </c>
      <c r="D30" s="98"/>
      <c r="E30" s="98"/>
      <c r="F30" s="98"/>
      <c r="G30" s="99"/>
      <c r="H30" s="100">
        <f>SUM(H23:L29)</f>
        <v>0</v>
      </c>
      <c r="I30" s="101"/>
      <c r="J30" s="101"/>
      <c r="K30" s="101"/>
      <c r="L30" s="102"/>
      <c r="M30" s="100">
        <f>SUM(M23:P29)</f>
        <v>0</v>
      </c>
      <c r="N30" s="101"/>
      <c r="O30" s="101"/>
      <c r="P30" s="102"/>
      <c r="Q30" s="100">
        <f>SUM(Q23:S29)</f>
        <v>0</v>
      </c>
      <c r="R30" s="101"/>
      <c r="S30" s="102"/>
      <c r="T30" s="100">
        <f>SUM(T23:W29)</f>
        <v>0</v>
      </c>
      <c r="U30" s="101"/>
      <c r="V30" s="101"/>
      <c r="W30" s="102"/>
      <c r="X30" s="100">
        <f>SUM(X23:AA29)</f>
        <v>0</v>
      </c>
      <c r="Y30" s="101"/>
      <c r="Z30" s="101"/>
      <c r="AA30" s="102"/>
      <c r="AB30" s="100">
        <f>SUM(AB23:AD29)</f>
        <v>0</v>
      </c>
      <c r="AC30" s="101"/>
      <c r="AD30" s="102"/>
      <c r="AE30" s="103">
        <f>SUM(AE23:AH29)</f>
        <v>0</v>
      </c>
      <c r="AF30" s="104"/>
      <c r="AG30" s="104"/>
      <c r="AH30" s="105"/>
    </row>
    <row r="32" spans="1:55" s="3" customFormat="1" ht="11.65" x14ac:dyDescent="0.35">
      <c r="A32" s="54" t="s">
        <v>138</v>
      </c>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49"/>
      <c r="AG32" s="49"/>
      <c r="AH32" s="49"/>
      <c r="AI32" s="49"/>
      <c r="AJ32" s="49"/>
      <c r="AK32" s="49"/>
      <c r="BA32" s="44"/>
    </row>
    <row r="33" spans="1:53" s="3" customFormat="1" ht="25.5" customHeight="1" x14ac:dyDescent="0.3">
      <c r="A33" s="52" t="s">
        <v>253</v>
      </c>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BA33" s="44"/>
    </row>
    <row r="34" spans="1:53" s="10" customFormat="1" ht="15.75" customHeight="1" x14ac:dyDescent="0.35">
      <c r="A34" s="69" t="s">
        <v>269</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row>
    <row r="35" spans="1:53" s="3" customFormat="1" ht="26.25" customHeight="1" x14ac:dyDescent="0.3">
      <c r="A35" s="52" t="s">
        <v>254</v>
      </c>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BA35" s="44"/>
    </row>
    <row r="36" spans="1:53" s="3" customFormat="1" ht="26.25" customHeight="1" x14ac:dyDescent="0.3">
      <c r="A36" s="52" t="s">
        <v>255</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BA36" s="44"/>
    </row>
    <row r="37" spans="1:53" s="3" customFormat="1" ht="26.25" customHeight="1" x14ac:dyDescent="0.3">
      <c r="A37" s="53" t="s">
        <v>256</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BA37" s="44"/>
    </row>
  </sheetData>
  <sheetProtection algorithmName="SHA-512" hashValue="wl7sJH4VF1EwIlPLyKyQZmvzy4gwXnVxsNM0WfiC+yR08KMhTJ39EEqNpl8KYBHus0KTMtwQ0zNWgUCt7wJapA==" saltValue="iewrofxWhojvpzmIL3ajkw==" spinCount="100000" sheet="1" selectLockedCells="1"/>
  <dataConsolidate/>
  <mergeCells count="149">
    <mergeCell ref="AE18:AK18"/>
    <mergeCell ref="A9:U9"/>
    <mergeCell ref="AE9:AG9"/>
    <mergeCell ref="V9:AD9"/>
    <mergeCell ref="A10:U10"/>
    <mergeCell ref="V10:AD10"/>
    <mergeCell ref="AE10:AG10"/>
    <mergeCell ref="AH9:AK9"/>
    <mergeCell ref="A11:U11"/>
    <mergeCell ref="V11:AD11"/>
    <mergeCell ref="AE11:AG11"/>
    <mergeCell ref="AH11:AK11"/>
    <mergeCell ref="A12:U12"/>
    <mergeCell ref="V12:AD12"/>
    <mergeCell ref="AE12:AG12"/>
    <mergeCell ref="AH12:AK12"/>
    <mergeCell ref="AH10:AK10"/>
    <mergeCell ref="C19:AH19"/>
    <mergeCell ref="N13:U13"/>
    <mergeCell ref="AB13:AD13"/>
    <mergeCell ref="AE13:AK13"/>
    <mergeCell ref="V13:AA13"/>
    <mergeCell ref="N14:U14"/>
    <mergeCell ref="V14:AA14"/>
    <mergeCell ref="AB14:AD14"/>
    <mergeCell ref="AE14:AK14"/>
    <mergeCell ref="N15:U15"/>
    <mergeCell ref="V15:AA15"/>
    <mergeCell ref="AB15:AD15"/>
    <mergeCell ref="AE15:AK15"/>
    <mergeCell ref="N16:U16"/>
    <mergeCell ref="V16:AA16"/>
    <mergeCell ref="AB16:AD16"/>
    <mergeCell ref="AE16:AK16"/>
    <mergeCell ref="N18:U18"/>
    <mergeCell ref="N17:U17"/>
    <mergeCell ref="V17:AA17"/>
    <mergeCell ref="V18:AA18"/>
    <mergeCell ref="AB17:AD17"/>
    <mergeCell ref="AB18:AD18"/>
    <mergeCell ref="AE17:AK17"/>
    <mergeCell ref="C29:G29"/>
    <mergeCell ref="H29:L29"/>
    <mergeCell ref="Q29:S29"/>
    <mergeCell ref="T29:W29"/>
    <mergeCell ref="X29:AA29"/>
    <mergeCell ref="AB29:AD29"/>
    <mergeCell ref="AE29:AH29"/>
    <mergeCell ref="C30:G30"/>
    <mergeCell ref="H30:L30"/>
    <mergeCell ref="M30:P30"/>
    <mergeCell ref="Q30:S30"/>
    <mergeCell ref="T30:W30"/>
    <mergeCell ref="X30:AA30"/>
    <mergeCell ref="AB30:AD30"/>
    <mergeCell ref="AE30:AH30"/>
    <mergeCell ref="M29:P29"/>
    <mergeCell ref="C27:G27"/>
    <mergeCell ref="H27:L27"/>
    <mergeCell ref="M27:P27"/>
    <mergeCell ref="Q27:S27"/>
    <mergeCell ref="T27:W27"/>
    <mergeCell ref="X27:AA27"/>
    <mergeCell ref="AB27:AD27"/>
    <mergeCell ref="AE27:AH27"/>
    <mergeCell ref="C28:G28"/>
    <mergeCell ref="H28:L28"/>
    <mergeCell ref="M28:P28"/>
    <mergeCell ref="Q28:S28"/>
    <mergeCell ref="T28:W28"/>
    <mergeCell ref="X28:AA28"/>
    <mergeCell ref="AB28:AD28"/>
    <mergeCell ref="AE28:AH28"/>
    <mergeCell ref="C25:G25"/>
    <mergeCell ref="H25:L25"/>
    <mergeCell ref="M25:P25"/>
    <mergeCell ref="Q25:S25"/>
    <mergeCell ref="T25:W25"/>
    <mergeCell ref="X25:AA25"/>
    <mergeCell ref="AB25:AD25"/>
    <mergeCell ref="AE25:AH25"/>
    <mergeCell ref="C26:G26"/>
    <mergeCell ref="H26:L26"/>
    <mergeCell ref="M26:P26"/>
    <mergeCell ref="Q26:S26"/>
    <mergeCell ref="T26:W26"/>
    <mergeCell ref="X26:AA26"/>
    <mergeCell ref="AB26:AD26"/>
    <mergeCell ref="AE26:AH26"/>
    <mergeCell ref="T23:W23"/>
    <mergeCell ref="X23:AA23"/>
    <mergeCell ref="AB23:AD23"/>
    <mergeCell ref="AE23:AH23"/>
    <mergeCell ref="C24:G24"/>
    <mergeCell ref="H24:L24"/>
    <mergeCell ref="M24:P24"/>
    <mergeCell ref="Q24:S24"/>
    <mergeCell ref="T24:W24"/>
    <mergeCell ref="X24:AA24"/>
    <mergeCell ref="AB24:AD24"/>
    <mergeCell ref="AE24:AH24"/>
    <mergeCell ref="F3:AK3"/>
    <mergeCell ref="F4:AK4"/>
    <mergeCell ref="F7:AK7"/>
    <mergeCell ref="A4:E4"/>
    <mergeCell ref="A3:E3"/>
    <mergeCell ref="A2:AK2"/>
    <mergeCell ref="A34:AK34"/>
    <mergeCell ref="A14:B14"/>
    <mergeCell ref="C13:M13"/>
    <mergeCell ref="C20:G22"/>
    <mergeCell ref="H20:L22"/>
    <mergeCell ref="M20:AD20"/>
    <mergeCell ref="AE20:AH22"/>
    <mergeCell ref="M21:S21"/>
    <mergeCell ref="T21:AA21"/>
    <mergeCell ref="AB21:AD22"/>
    <mergeCell ref="M22:P22"/>
    <mergeCell ref="Q22:S22"/>
    <mergeCell ref="T22:W22"/>
    <mergeCell ref="X22:AA22"/>
    <mergeCell ref="C23:G23"/>
    <mergeCell ref="H23:L23"/>
    <mergeCell ref="M23:P23"/>
    <mergeCell ref="Q23:S23"/>
    <mergeCell ref="A36:AK36"/>
    <mergeCell ref="A37:AK37"/>
    <mergeCell ref="A35:AK35"/>
    <mergeCell ref="A33:AK33"/>
    <mergeCell ref="A32:AE32"/>
    <mergeCell ref="A1:AK1"/>
    <mergeCell ref="A8:AK8"/>
    <mergeCell ref="G5:AK5"/>
    <mergeCell ref="AG6:AK6"/>
    <mergeCell ref="M6:S6"/>
    <mergeCell ref="G6:L6"/>
    <mergeCell ref="Z6:AF6"/>
    <mergeCell ref="T6:Y6"/>
    <mergeCell ref="C15:M15"/>
    <mergeCell ref="C16:M16"/>
    <mergeCell ref="A13:B13"/>
    <mergeCell ref="A17:B17"/>
    <mergeCell ref="A18:B18"/>
    <mergeCell ref="C18:M18"/>
    <mergeCell ref="A15:B15"/>
    <mergeCell ref="C17:M17"/>
    <mergeCell ref="A16:B16"/>
    <mergeCell ref="C14:M14"/>
    <mergeCell ref="A7:E7"/>
  </mergeCells>
  <phoneticPr fontId="0" type="noConversion"/>
  <dataValidations count="4">
    <dataValidation type="list" allowBlank="1" showInputMessage="1" showErrorMessage="1" sqref="Z6:AF6" xr:uid="{00000000-0002-0000-0000-000001000000}">
      <formula1>$BC$1:$BC$8</formula1>
    </dataValidation>
    <dataValidation type="list" allowBlank="1" showInputMessage="1" showErrorMessage="1" sqref="A13:B13 A17:B17 A15:B15" xr:uid="{00000000-0002-0000-0000-000002000000}">
      <formula1>$AZ$1:$AZ$4</formula1>
    </dataValidation>
    <dataValidation type="list" allowBlank="1" showInputMessage="1" showErrorMessage="1" sqref="F4" xr:uid="{00000000-0002-0000-0000-000000000000}">
      <formula1>$BA$1:$BA$6</formula1>
    </dataValidation>
    <dataValidation type="list" allowBlank="1" showInputMessage="1" showErrorMessage="1" sqref="G6:L6" xr:uid="{D5F5C21F-D01E-4878-A368-FECCB41DCECE}">
      <formula1>$BC$1:$BC$30</formula1>
    </dataValidation>
  </dataValidations>
  <printOptions horizontalCentered="1"/>
  <pageMargins left="0.25" right="0.25" top="0.25" bottom="0.25" header="0.37" footer="0.4"/>
  <pageSetup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BA49"/>
  <sheetViews>
    <sheetView showWhiteSpace="0" zoomScaleNormal="100" workbookViewId="0">
      <selection activeCell="E11" sqref="E11:F11"/>
    </sheetView>
  </sheetViews>
  <sheetFormatPr defaultRowHeight="12.75" x14ac:dyDescent="0.35"/>
  <cols>
    <col min="1" max="3" width="6.86328125" customWidth="1"/>
    <col min="4" max="4" width="6.265625" customWidth="1"/>
    <col min="5" max="5" width="4.3984375" customWidth="1"/>
    <col min="6" max="10" width="4.73046875" customWidth="1"/>
    <col min="11" max="12" width="5.59765625" customWidth="1"/>
    <col min="13" max="14" width="5.3984375" customWidth="1"/>
    <col min="15" max="15" width="5.265625" customWidth="1"/>
    <col min="16" max="16" width="4.73046875" customWidth="1"/>
    <col min="17" max="17" width="5.3984375" customWidth="1"/>
    <col min="18" max="18" width="4.73046875" customWidth="1"/>
    <col min="19" max="19" width="5.265625" customWidth="1"/>
    <col min="20" max="20" width="4.73046875" customWidth="1"/>
    <col min="21" max="21" width="5.265625" customWidth="1"/>
    <col min="22" max="22" width="4.73046875" customWidth="1"/>
    <col min="23" max="23" width="5.265625" customWidth="1"/>
    <col min="24" max="24" width="4.73046875" customWidth="1"/>
    <col min="25" max="26" width="5.59765625" customWidth="1"/>
    <col min="27" max="27" width="5.265625" customWidth="1"/>
    <col min="28" max="28" width="6" customWidth="1"/>
    <col min="29" max="82" width="3.73046875" customWidth="1"/>
  </cols>
  <sheetData>
    <row r="1" spans="1:53" ht="21.95" customHeight="1" x14ac:dyDescent="0.4">
      <c r="A1" s="2" t="str">
        <f>T('Exhbiit 11 - Budget Cover Page'!A3)</f>
        <v>Program Services:</v>
      </c>
      <c r="F1" s="190" t="str">
        <f>T('Exhbiit 11 - Budget Cover Page'!F3)</f>
        <v>MEDICARE IMPROVEMENTS FOR PATIENTS AND PROVIDERS ACT (MIPPA)</v>
      </c>
      <c r="G1" s="190"/>
      <c r="H1" s="190"/>
      <c r="I1" s="190"/>
      <c r="J1" s="190"/>
      <c r="K1" s="190"/>
      <c r="L1" s="190"/>
      <c r="M1" s="190"/>
      <c r="N1" s="190"/>
      <c r="O1" s="190"/>
      <c r="P1" s="190"/>
      <c r="Q1" s="190"/>
      <c r="R1" s="190"/>
      <c r="S1" s="190"/>
      <c r="T1" s="190"/>
      <c r="U1" s="190"/>
      <c r="V1" s="190"/>
      <c r="W1" s="190"/>
      <c r="X1" s="190"/>
      <c r="Y1" s="190"/>
      <c r="Z1" s="190"/>
      <c r="AA1" s="190"/>
      <c r="AB1" s="190"/>
    </row>
    <row r="2" spans="1:53" ht="21.95" customHeight="1" x14ac:dyDescent="0.4">
      <c r="A2" s="2" t="str">
        <f>T('Exhbiit 11 - Budget Cover Page'!A4)</f>
        <v>Fiscal Year:</v>
      </c>
      <c r="F2" s="193" t="str">
        <f>T('Exhbiit 11 - Budget Cover Page'!F4:AK4)</f>
        <v>2023-24</v>
      </c>
      <c r="G2" s="193"/>
      <c r="H2" s="193"/>
      <c r="I2" s="193"/>
      <c r="J2" s="193"/>
      <c r="K2" s="193"/>
      <c r="L2" s="193"/>
      <c r="M2" s="193"/>
      <c r="N2" s="193"/>
      <c r="O2" s="193"/>
      <c r="P2" s="193"/>
      <c r="Q2" s="193"/>
      <c r="R2" s="193"/>
      <c r="S2" s="193"/>
      <c r="T2" s="193"/>
      <c r="U2" s="193"/>
      <c r="V2" s="193"/>
      <c r="W2" s="193"/>
      <c r="X2" s="193"/>
      <c r="Y2" s="193"/>
      <c r="Z2" s="193"/>
      <c r="AA2" s="193"/>
      <c r="AB2" s="193"/>
    </row>
    <row r="3" spans="1:53" s="7" customFormat="1" ht="21.95" hidden="1" customHeight="1" x14ac:dyDescent="0.4">
      <c r="A3" s="11" t="str">
        <f>T('Exhbiit 11 - Budget Cover Page'!A5)</f>
        <v>Subaward Number:</v>
      </c>
      <c r="B3" s="11"/>
      <c r="C3" s="11"/>
      <c r="D3" s="11"/>
      <c r="F3" s="191" t="str">
        <f>T('Exhbiit 11 - Budget Cover Page'!G5:AK5)</f>
        <v>[Enter Subaward Number]</v>
      </c>
      <c r="G3" s="191"/>
      <c r="H3" s="191"/>
      <c r="I3" s="191"/>
      <c r="J3" s="191"/>
      <c r="K3" s="191"/>
      <c r="L3" s="191"/>
      <c r="M3" s="191"/>
      <c r="N3" s="191"/>
      <c r="O3" s="191"/>
      <c r="P3" s="191"/>
      <c r="Q3" s="191"/>
      <c r="R3" s="191"/>
      <c r="S3" s="191"/>
      <c r="T3" s="191"/>
      <c r="U3" s="191"/>
      <c r="V3" s="191"/>
      <c r="W3" s="191"/>
      <c r="X3" s="191"/>
      <c r="Y3" s="191"/>
      <c r="Z3" s="191"/>
      <c r="AA3" s="191"/>
      <c r="AB3" s="191"/>
    </row>
    <row r="4" spans="1:53" s="12" customFormat="1" ht="21.95" hidden="1" customHeight="1" x14ac:dyDescent="0.4">
      <c r="A4" s="11" t="s">
        <v>89</v>
      </c>
      <c r="B4" s="11"/>
      <c r="C4" s="11"/>
      <c r="D4" s="11"/>
      <c r="F4" s="192" t="str">
        <f>T('Exhbiit 11 - Budget Cover Page'!G6:L6)</f>
        <v>N/A</v>
      </c>
      <c r="G4" s="192"/>
      <c r="H4" s="192"/>
      <c r="I4" s="192"/>
      <c r="J4" s="192"/>
      <c r="K4" s="192"/>
      <c r="L4" s="192"/>
      <c r="M4" s="192"/>
      <c r="N4" s="192"/>
      <c r="O4" s="192"/>
      <c r="P4" s="192"/>
      <c r="Q4" s="192"/>
      <c r="R4" s="194" t="s">
        <v>90</v>
      </c>
      <c r="S4" s="194"/>
      <c r="T4" s="194"/>
      <c r="U4" s="194"/>
      <c r="V4" s="194"/>
      <c r="W4" s="191" t="str">
        <f>T('Exhbiit 11 - Budget Cover Page'!Z6:AF6)</f>
        <v>N/A</v>
      </c>
      <c r="X4" s="191"/>
      <c r="Y4" s="191"/>
      <c r="Z4" s="191"/>
      <c r="AA4" s="191"/>
      <c r="AB4" s="191"/>
      <c r="AC4" s="17"/>
      <c r="AD4" s="17"/>
      <c r="AE4" s="17"/>
      <c r="AF4" s="17"/>
      <c r="AG4" s="189"/>
      <c r="AH4" s="189"/>
      <c r="AI4" s="189"/>
      <c r="AJ4" s="189"/>
      <c r="AK4" s="189"/>
      <c r="AY4" s="13"/>
      <c r="BA4" s="14"/>
    </row>
    <row r="5" spans="1:53" ht="21.95" customHeight="1" x14ac:dyDescent="0.4">
      <c r="A5" s="2" t="str">
        <f>T('Exhbiit 11 - Budget Cover Page'!A7:F7)</f>
        <v>Bidder's Legal Name:</v>
      </c>
      <c r="B5" s="1"/>
      <c r="C5" s="1"/>
      <c r="D5" s="1"/>
      <c r="E5" s="1"/>
      <c r="F5" s="192" t="str">
        <f>T('Exhbiit 11 - Budget Cover Page'!F7:AK7)</f>
        <v>[Enter Legal Name]</v>
      </c>
      <c r="G5" s="192"/>
      <c r="H5" s="192"/>
      <c r="I5" s="192"/>
      <c r="J5" s="192"/>
      <c r="K5" s="192"/>
      <c r="L5" s="192"/>
      <c r="M5" s="192"/>
      <c r="N5" s="192"/>
      <c r="O5" s="192"/>
      <c r="P5" s="192"/>
      <c r="Q5" s="192"/>
      <c r="R5" s="192"/>
      <c r="S5" s="192"/>
      <c r="T5" s="192"/>
      <c r="U5" s="192"/>
      <c r="V5" s="192"/>
      <c r="W5" s="192"/>
      <c r="X5" s="192"/>
      <c r="Y5" s="192"/>
      <c r="Z5" s="192"/>
      <c r="AA5" s="192"/>
      <c r="AB5" s="192"/>
    </row>
    <row r="6" spans="1:53" ht="25.5" customHeight="1" thickBot="1" x14ac:dyDescent="0.45">
      <c r="A6" s="60" t="s">
        <v>118</v>
      </c>
      <c r="B6" s="60"/>
      <c r="C6" s="60"/>
      <c r="D6" s="60"/>
      <c r="E6" s="60"/>
      <c r="F6" s="60"/>
      <c r="G6" s="60"/>
      <c r="H6" s="60"/>
      <c r="I6" s="60"/>
      <c r="J6" s="60"/>
      <c r="K6" s="60"/>
      <c r="L6" s="60"/>
      <c r="M6" s="60"/>
      <c r="N6" s="60"/>
      <c r="O6" s="60"/>
      <c r="P6" s="60"/>
      <c r="Q6" s="60"/>
      <c r="R6" s="60"/>
      <c r="S6" s="60"/>
      <c r="T6" s="60"/>
      <c r="U6" s="60"/>
      <c r="V6" s="60"/>
      <c r="W6" s="60"/>
      <c r="X6" s="60"/>
      <c r="Y6" s="60"/>
      <c r="Z6" s="60"/>
      <c r="AA6" s="60"/>
      <c r="AB6" s="60"/>
    </row>
    <row r="7" spans="1:53" ht="21" customHeight="1" x14ac:dyDescent="0.35">
      <c r="A7" s="112" t="s">
        <v>143</v>
      </c>
      <c r="B7" s="128"/>
      <c r="C7" s="128"/>
      <c r="D7" s="128"/>
      <c r="E7" s="112" t="s">
        <v>240</v>
      </c>
      <c r="F7" s="112"/>
      <c r="G7" s="112" t="s">
        <v>20</v>
      </c>
      <c r="H7" s="112"/>
      <c r="I7" s="112" t="s">
        <v>21</v>
      </c>
      <c r="J7" s="129"/>
      <c r="K7" s="197" t="s">
        <v>33</v>
      </c>
      <c r="L7" s="198"/>
      <c r="M7" s="201" t="s">
        <v>220</v>
      </c>
      <c r="N7" s="202"/>
      <c r="O7" s="203" t="s">
        <v>227</v>
      </c>
      <c r="P7" s="204"/>
      <c r="Q7" s="204"/>
      <c r="R7" s="204"/>
      <c r="S7" s="204"/>
      <c r="T7" s="204"/>
      <c r="U7" s="204"/>
      <c r="V7" s="204"/>
      <c r="W7" s="204"/>
      <c r="X7" s="205"/>
      <c r="Y7" s="197" t="s">
        <v>137</v>
      </c>
      <c r="Z7" s="198"/>
      <c r="AA7" s="201" t="s">
        <v>36</v>
      </c>
      <c r="AB7" s="202"/>
      <c r="AC7" s="3"/>
    </row>
    <row r="8" spans="1:53" ht="33.75" customHeight="1" x14ac:dyDescent="0.35">
      <c r="A8" s="112"/>
      <c r="B8" s="128"/>
      <c r="C8" s="128"/>
      <c r="D8" s="128"/>
      <c r="E8" s="112"/>
      <c r="F8" s="112"/>
      <c r="G8" s="112"/>
      <c r="H8" s="112"/>
      <c r="I8" s="112"/>
      <c r="J8" s="129"/>
      <c r="K8" s="199"/>
      <c r="L8" s="200"/>
      <c r="M8" s="134"/>
      <c r="N8" s="132"/>
      <c r="O8" s="112" t="s">
        <v>241</v>
      </c>
      <c r="P8" s="112"/>
      <c r="Q8" s="112"/>
      <c r="R8" s="112"/>
      <c r="S8" s="112" t="s">
        <v>22</v>
      </c>
      <c r="T8" s="112"/>
      <c r="U8" s="112"/>
      <c r="V8" s="112"/>
      <c r="W8" s="129" t="s">
        <v>16</v>
      </c>
      <c r="X8" s="133"/>
      <c r="Y8" s="199"/>
      <c r="Z8" s="200"/>
      <c r="AA8" s="199"/>
      <c r="AB8" s="206"/>
      <c r="AC8" s="3"/>
    </row>
    <row r="9" spans="1:53" s="4" customFormat="1" ht="33" customHeight="1" x14ac:dyDescent="0.3">
      <c r="A9" s="128"/>
      <c r="B9" s="128"/>
      <c r="C9" s="128"/>
      <c r="D9" s="128"/>
      <c r="E9" s="112"/>
      <c r="F9" s="112"/>
      <c r="G9" s="112"/>
      <c r="H9" s="112"/>
      <c r="I9" s="112"/>
      <c r="J9" s="129"/>
      <c r="K9" s="130" t="s">
        <v>32</v>
      </c>
      <c r="L9" s="131"/>
      <c r="M9" s="134" t="s">
        <v>57</v>
      </c>
      <c r="N9" s="132"/>
      <c r="O9" s="112" t="s">
        <v>38</v>
      </c>
      <c r="P9" s="112"/>
      <c r="Q9" s="112" t="s">
        <v>39</v>
      </c>
      <c r="R9" s="128"/>
      <c r="S9" s="112" t="s">
        <v>38</v>
      </c>
      <c r="T9" s="112"/>
      <c r="U9" s="112" t="s">
        <v>39</v>
      </c>
      <c r="V9" s="128"/>
      <c r="W9" s="129" t="s">
        <v>38</v>
      </c>
      <c r="X9" s="133"/>
      <c r="Y9" s="130" t="s">
        <v>35</v>
      </c>
      <c r="Z9" s="131"/>
      <c r="AA9" s="130" t="s">
        <v>37</v>
      </c>
      <c r="AB9" s="132"/>
      <c r="AC9" s="3"/>
    </row>
    <row r="10" spans="1:53" x14ac:dyDescent="0.35">
      <c r="A10" s="124" t="s">
        <v>59</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7"/>
      <c r="AC10" s="3"/>
    </row>
    <row r="11" spans="1:53" s="1" customFormat="1" ht="23.25" customHeight="1" x14ac:dyDescent="0.35">
      <c r="A11" s="146" t="s">
        <v>88</v>
      </c>
      <c r="B11" s="147"/>
      <c r="C11" s="147"/>
      <c r="D11" s="147"/>
      <c r="E11" s="180"/>
      <c r="F11" s="180"/>
      <c r="G11" s="152"/>
      <c r="H11" s="152"/>
      <c r="I11" s="181"/>
      <c r="J11" s="153"/>
      <c r="K11" s="115" t="str">
        <f t="shared" ref="K11:K27" si="0">IF(E11="","",E11*G11*I11)</f>
        <v/>
      </c>
      <c r="L11" s="116"/>
      <c r="M11" s="118"/>
      <c r="N11" s="111"/>
      <c r="O11" s="111"/>
      <c r="P11" s="111"/>
      <c r="Q11" s="111"/>
      <c r="R11" s="111"/>
      <c r="S11" s="111"/>
      <c r="T11" s="111"/>
      <c r="U11" s="111"/>
      <c r="V11" s="111"/>
      <c r="W11" s="113"/>
      <c r="X11" s="114"/>
      <c r="Y11" s="115" t="str">
        <f t="shared" ref="Y11:Y16" si="1">IF(K11="","",SUM(M11:X11))</f>
        <v/>
      </c>
      <c r="Z11" s="116"/>
      <c r="AA11" s="121" t="str">
        <f t="shared" ref="AA11:AA18" si="2">IF(K11="","",(K11-Y11))</f>
        <v/>
      </c>
      <c r="AB11" s="122"/>
      <c r="AC11" s="3"/>
    </row>
    <row r="12" spans="1:53" ht="23.25" customHeight="1" x14ac:dyDescent="0.35">
      <c r="A12" s="146" t="s">
        <v>88</v>
      </c>
      <c r="B12" s="147"/>
      <c r="C12" s="147"/>
      <c r="D12" s="147"/>
      <c r="E12" s="180"/>
      <c r="F12" s="180"/>
      <c r="G12" s="152"/>
      <c r="H12" s="152"/>
      <c r="I12" s="181"/>
      <c r="J12" s="154"/>
      <c r="K12" s="115" t="str">
        <f t="shared" si="0"/>
        <v/>
      </c>
      <c r="L12" s="116"/>
      <c r="M12" s="117"/>
      <c r="N12" s="118"/>
      <c r="O12" s="111"/>
      <c r="P12" s="111"/>
      <c r="Q12" s="111"/>
      <c r="R12" s="111"/>
      <c r="S12" s="111"/>
      <c r="T12" s="111"/>
      <c r="U12" s="111"/>
      <c r="V12" s="111"/>
      <c r="W12" s="113"/>
      <c r="X12" s="114"/>
      <c r="Y12" s="115" t="str">
        <f t="shared" si="1"/>
        <v/>
      </c>
      <c r="Z12" s="116"/>
      <c r="AA12" s="121" t="str">
        <f t="shared" si="2"/>
        <v/>
      </c>
      <c r="AB12" s="122"/>
      <c r="AC12" s="3"/>
    </row>
    <row r="13" spans="1:53" ht="23.25" customHeight="1" x14ac:dyDescent="0.35">
      <c r="A13" s="146" t="s">
        <v>88</v>
      </c>
      <c r="B13" s="147"/>
      <c r="C13" s="147"/>
      <c r="D13" s="147"/>
      <c r="E13" s="180"/>
      <c r="F13" s="180"/>
      <c r="G13" s="152"/>
      <c r="H13" s="152"/>
      <c r="I13" s="153"/>
      <c r="J13" s="154"/>
      <c r="K13" s="115" t="str">
        <f t="shared" si="0"/>
        <v/>
      </c>
      <c r="L13" s="116"/>
      <c r="M13" s="117"/>
      <c r="N13" s="118"/>
      <c r="O13" s="111"/>
      <c r="P13" s="111"/>
      <c r="Q13" s="111"/>
      <c r="R13" s="111"/>
      <c r="S13" s="111"/>
      <c r="T13" s="111"/>
      <c r="U13" s="111"/>
      <c r="V13" s="111"/>
      <c r="W13" s="113"/>
      <c r="X13" s="114"/>
      <c r="Y13" s="115" t="str">
        <f t="shared" si="1"/>
        <v/>
      </c>
      <c r="Z13" s="116"/>
      <c r="AA13" s="121" t="str">
        <f t="shared" si="2"/>
        <v/>
      </c>
      <c r="AB13" s="122"/>
      <c r="AC13" s="3"/>
    </row>
    <row r="14" spans="1:53" ht="23.25" customHeight="1" x14ac:dyDescent="0.35">
      <c r="A14" s="146" t="s">
        <v>88</v>
      </c>
      <c r="B14" s="147"/>
      <c r="C14" s="147"/>
      <c r="D14" s="147"/>
      <c r="E14" s="180"/>
      <c r="F14" s="180"/>
      <c r="G14" s="152"/>
      <c r="H14" s="152"/>
      <c r="I14" s="153"/>
      <c r="J14" s="154"/>
      <c r="K14" s="115" t="str">
        <f t="shared" si="0"/>
        <v/>
      </c>
      <c r="L14" s="116"/>
      <c r="M14" s="117"/>
      <c r="N14" s="118"/>
      <c r="O14" s="111"/>
      <c r="P14" s="111"/>
      <c r="Q14" s="111"/>
      <c r="R14" s="111"/>
      <c r="S14" s="111"/>
      <c r="T14" s="111"/>
      <c r="U14" s="111"/>
      <c r="V14" s="111"/>
      <c r="W14" s="113"/>
      <c r="X14" s="114"/>
      <c r="Y14" s="115" t="str">
        <f t="shared" si="1"/>
        <v/>
      </c>
      <c r="Z14" s="116"/>
      <c r="AA14" s="121" t="str">
        <f t="shared" si="2"/>
        <v/>
      </c>
      <c r="AB14" s="122"/>
      <c r="AC14" s="3"/>
    </row>
    <row r="15" spans="1:53" ht="23.25" customHeight="1" x14ac:dyDescent="0.35">
      <c r="A15" s="146" t="s">
        <v>88</v>
      </c>
      <c r="B15" s="147"/>
      <c r="C15" s="147"/>
      <c r="D15" s="147"/>
      <c r="E15" s="180"/>
      <c r="F15" s="180"/>
      <c r="G15" s="152"/>
      <c r="H15" s="152"/>
      <c r="I15" s="153"/>
      <c r="J15" s="154"/>
      <c r="K15" s="115" t="str">
        <f t="shared" si="0"/>
        <v/>
      </c>
      <c r="L15" s="116"/>
      <c r="M15" s="117"/>
      <c r="N15" s="118"/>
      <c r="O15" s="111"/>
      <c r="P15" s="111"/>
      <c r="Q15" s="111"/>
      <c r="R15" s="111"/>
      <c r="S15" s="111"/>
      <c r="T15" s="111"/>
      <c r="U15" s="111"/>
      <c r="V15" s="111"/>
      <c r="W15" s="113"/>
      <c r="X15" s="114"/>
      <c r="Y15" s="115" t="str">
        <f t="shared" si="1"/>
        <v/>
      </c>
      <c r="Z15" s="116"/>
      <c r="AA15" s="121" t="str">
        <f t="shared" si="2"/>
        <v/>
      </c>
      <c r="AB15" s="122"/>
      <c r="AC15" s="3"/>
    </row>
    <row r="16" spans="1:53" ht="23.25" customHeight="1" x14ac:dyDescent="0.35">
      <c r="A16" s="146" t="s">
        <v>88</v>
      </c>
      <c r="B16" s="147"/>
      <c r="C16" s="147"/>
      <c r="D16" s="147"/>
      <c r="E16" s="180"/>
      <c r="F16" s="180"/>
      <c r="G16" s="152"/>
      <c r="H16" s="152"/>
      <c r="I16" s="153"/>
      <c r="J16" s="154"/>
      <c r="K16" s="115" t="str">
        <f t="shared" si="0"/>
        <v/>
      </c>
      <c r="L16" s="116"/>
      <c r="M16" s="117"/>
      <c r="N16" s="118"/>
      <c r="O16" s="111"/>
      <c r="P16" s="111"/>
      <c r="Q16" s="111"/>
      <c r="R16" s="111"/>
      <c r="S16" s="111"/>
      <c r="T16" s="111"/>
      <c r="U16" s="111"/>
      <c r="V16" s="111"/>
      <c r="W16" s="113"/>
      <c r="X16" s="114"/>
      <c r="Y16" s="115" t="str">
        <f t="shared" si="1"/>
        <v/>
      </c>
      <c r="Z16" s="116"/>
      <c r="AA16" s="121" t="str">
        <f t="shared" si="2"/>
        <v/>
      </c>
      <c r="AB16" s="122"/>
      <c r="AC16" s="3"/>
    </row>
    <row r="17" spans="1:29" ht="23.25" customHeight="1" x14ac:dyDescent="0.35">
      <c r="A17" s="146" t="s">
        <v>88</v>
      </c>
      <c r="B17" s="147"/>
      <c r="C17" s="147"/>
      <c r="D17" s="147"/>
      <c r="E17" s="180"/>
      <c r="F17" s="180"/>
      <c r="G17" s="152"/>
      <c r="H17" s="152"/>
      <c r="I17" s="153"/>
      <c r="J17" s="154"/>
      <c r="K17" s="109" t="str">
        <f t="shared" si="0"/>
        <v/>
      </c>
      <c r="L17" s="110"/>
      <c r="M17" s="117"/>
      <c r="N17" s="118"/>
      <c r="O17" s="111"/>
      <c r="P17" s="111"/>
      <c r="Q17" s="111"/>
      <c r="R17" s="111"/>
      <c r="S17" s="111"/>
      <c r="T17" s="111"/>
      <c r="U17" s="111"/>
      <c r="V17" s="111"/>
      <c r="W17" s="113"/>
      <c r="X17" s="114"/>
      <c r="Y17" s="109" t="str">
        <f>IF(K17="","",SUM(M17:X17))</f>
        <v/>
      </c>
      <c r="Z17" s="110"/>
      <c r="AA17" s="139" t="str">
        <f t="shared" si="2"/>
        <v/>
      </c>
      <c r="AB17" s="140"/>
      <c r="AC17" s="3"/>
    </row>
    <row r="18" spans="1:29" ht="23.25" customHeight="1" x14ac:dyDescent="0.35">
      <c r="A18" s="146" t="s">
        <v>88</v>
      </c>
      <c r="B18" s="147"/>
      <c r="C18" s="147"/>
      <c r="D18" s="147"/>
      <c r="E18" s="180"/>
      <c r="F18" s="180"/>
      <c r="G18" s="152"/>
      <c r="H18" s="152"/>
      <c r="I18" s="153"/>
      <c r="J18" s="154"/>
      <c r="K18" s="109" t="str">
        <f t="shared" si="0"/>
        <v/>
      </c>
      <c r="L18" s="110"/>
      <c r="M18" s="117"/>
      <c r="N18" s="118"/>
      <c r="O18" s="111"/>
      <c r="P18" s="111"/>
      <c r="Q18" s="111"/>
      <c r="R18" s="111"/>
      <c r="S18" s="111"/>
      <c r="T18" s="111"/>
      <c r="U18" s="111"/>
      <c r="V18" s="111"/>
      <c r="W18" s="113"/>
      <c r="X18" s="114"/>
      <c r="Y18" s="109" t="str">
        <f>IF(K18="","",SUM(M18:X18))</f>
        <v/>
      </c>
      <c r="Z18" s="110"/>
      <c r="AA18" s="139" t="str">
        <f t="shared" si="2"/>
        <v/>
      </c>
      <c r="AB18" s="140"/>
      <c r="AC18" s="3"/>
    </row>
    <row r="19" spans="1:29" s="1" customFormat="1" ht="23.25" customHeight="1" x14ac:dyDescent="0.35">
      <c r="A19" s="146" t="s">
        <v>88</v>
      </c>
      <c r="B19" s="147"/>
      <c r="C19" s="147"/>
      <c r="D19" s="147"/>
      <c r="E19" s="180"/>
      <c r="F19" s="180"/>
      <c r="G19" s="152"/>
      <c r="H19" s="152"/>
      <c r="I19" s="153"/>
      <c r="J19" s="154"/>
      <c r="K19" s="109" t="str">
        <f t="shared" si="0"/>
        <v/>
      </c>
      <c r="L19" s="110"/>
      <c r="M19" s="117"/>
      <c r="N19" s="118"/>
      <c r="O19" s="111"/>
      <c r="P19" s="111"/>
      <c r="Q19" s="111"/>
      <c r="R19" s="111"/>
      <c r="S19" s="111"/>
      <c r="T19" s="111"/>
      <c r="U19" s="111"/>
      <c r="V19" s="111"/>
      <c r="W19" s="113"/>
      <c r="X19" s="114"/>
      <c r="Y19" s="109" t="str">
        <f t="shared" ref="Y19:Y27" si="3">IF(K19="","",SUM(M19:X19))</f>
        <v/>
      </c>
      <c r="Z19" s="110"/>
      <c r="AA19" s="139" t="str">
        <f t="shared" ref="AA19:AA26" si="4">IF(K19="","",(K19-Y19))</f>
        <v/>
      </c>
      <c r="AB19" s="140"/>
      <c r="AC19" s="3"/>
    </row>
    <row r="20" spans="1:29" ht="23.25" customHeight="1" x14ac:dyDescent="0.35">
      <c r="A20" s="146" t="s">
        <v>88</v>
      </c>
      <c r="B20" s="147"/>
      <c r="C20" s="147"/>
      <c r="D20" s="147"/>
      <c r="E20" s="180"/>
      <c r="F20" s="180"/>
      <c r="G20" s="152"/>
      <c r="H20" s="152"/>
      <c r="I20" s="153"/>
      <c r="J20" s="154"/>
      <c r="K20" s="109" t="str">
        <f t="shared" si="0"/>
        <v/>
      </c>
      <c r="L20" s="110"/>
      <c r="M20" s="117"/>
      <c r="N20" s="118"/>
      <c r="O20" s="111"/>
      <c r="P20" s="111"/>
      <c r="Q20" s="111"/>
      <c r="R20" s="111"/>
      <c r="S20" s="111"/>
      <c r="T20" s="111"/>
      <c r="U20" s="111"/>
      <c r="V20" s="111"/>
      <c r="W20" s="113"/>
      <c r="X20" s="114"/>
      <c r="Y20" s="109" t="str">
        <f t="shared" si="3"/>
        <v/>
      </c>
      <c r="Z20" s="110"/>
      <c r="AA20" s="139" t="str">
        <f t="shared" si="4"/>
        <v/>
      </c>
      <c r="AB20" s="140"/>
      <c r="AC20" s="3"/>
    </row>
    <row r="21" spans="1:29" ht="23.25" customHeight="1" x14ac:dyDescent="0.35">
      <c r="A21" s="146" t="s">
        <v>88</v>
      </c>
      <c r="B21" s="147"/>
      <c r="C21" s="147"/>
      <c r="D21" s="147"/>
      <c r="E21" s="180"/>
      <c r="F21" s="180"/>
      <c r="G21" s="152"/>
      <c r="H21" s="152"/>
      <c r="I21" s="153"/>
      <c r="J21" s="154"/>
      <c r="K21" s="109" t="str">
        <f>IF(E21="","",E21*G21*I21)</f>
        <v/>
      </c>
      <c r="L21" s="110"/>
      <c r="M21" s="117"/>
      <c r="N21" s="118"/>
      <c r="O21" s="111"/>
      <c r="P21" s="111"/>
      <c r="Q21" s="111"/>
      <c r="R21" s="111"/>
      <c r="S21" s="111"/>
      <c r="T21" s="111"/>
      <c r="U21" s="111"/>
      <c r="V21" s="111"/>
      <c r="W21" s="113"/>
      <c r="X21" s="114"/>
      <c r="Y21" s="109" t="str">
        <f>IF(K21="","",SUM(M21:X21))</f>
        <v/>
      </c>
      <c r="Z21" s="110"/>
      <c r="AA21" s="139" t="str">
        <f t="shared" si="4"/>
        <v/>
      </c>
      <c r="AB21" s="140"/>
      <c r="AC21" s="3"/>
    </row>
    <row r="22" spans="1:29" ht="23.25" customHeight="1" x14ac:dyDescent="0.35">
      <c r="A22" s="146" t="s">
        <v>88</v>
      </c>
      <c r="B22" s="147"/>
      <c r="C22" s="147"/>
      <c r="D22" s="147"/>
      <c r="E22" s="180"/>
      <c r="F22" s="180"/>
      <c r="G22" s="152"/>
      <c r="H22" s="152"/>
      <c r="I22" s="153"/>
      <c r="J22" s="154"/>
      <c r="K22" s="109" t="str">
        <f>IF(E22="","",E22*G22*I22)</f>
        <v/>
      </c>
      <c r="L22" s="110"/>
      <c r="M22" s="117"/>
      <c r="N22" s="118"/>
      <c r="O22" s="111"/>
      <c r="P22" s="111"/>
      <c r="Q22" s="111"/>
      <c r="R22" s="111"/>
      <c r="S22" s="111"/>
      <c r="T22" s="111"/>
      <c r="U22" s="111"/>
      <c r="V22" s="111"/>
      <c r="W22" s="113"/>
      <c r="X22" s="114"/>
      <c r="Y22" s="109" t="str">
        <f>IF(K22="","",SUM(M22:X22))</f>
        <v/>
      </c>
      <c r="Z22" s="110"/>
      <c r="AA22" s="139" t="str">
        <f t="shared" si="4"/>
        <v/>
      </c>
      <c r="AB22" s="140"/>
      <c r="AC22" s="3"/>
    </row>
    <row r="23" spans="1:29" ht="23.25" customHeight="1" x14ac:dyDescent="0.35">
      <c r="A23" s="146" t="s">
        <v>88</v>
      </c>
      <c r="B23" s="147"/>
      <c r="C23" s="147"/>
      <c r="D23" s="147"/>
      <c r="E23" s="148"/>
      <c r="F23" s="149"/>
      <c r="G23" s="152"/>
      <c r="H23" s="152"/>
      <c r="I23" s="153"/>
      <c r="J23" s="154"/>
      <c r="K23" s="109" t="str">
        <f>IF(E23="","",E23*G23*I23)</f>
        <v/>
      </c>
      <c r="L23" s="110"/>
      <c r="M23" s="117"/>
      <c r="N23" s="118"/>
      <c r="O23" s="111"/>
      <c r="P23" s="111"/>
      <c r="Q23" s="111"/>
      <c r="R23" s="111"/>
      <c r="S23" s="111"/>
      <c r="T23" s="111"/>
      <c r="U23" s="111"/>
      <c r="V23" s="111"/>
      <c r="W23" s="113"/>
      <c r="X23" s="114"/>
      <c r="Y23" s="109" t="str">
        <f>IF(K23="","",SUM(M23:X23))</f>
        <v/>
      </c>
      <c r="Z23" s="110"/>
      <c r="AA23" s="139" t="str">
        <f t="shared" si="4"/>
        <v/>
      </c>
      <c r="AB23" s="140"/>
      <c r="AC23" s="3"/>
    </row>
    <row r="24" spans="1:29" ht="23.25" customHeight="1" x14ac:dyDescent="0.35">
      <c r="A24" s="146" t="s">
        <v>88</v>
      </c>
      <c r="B24" s="147"/>
      <c r="C24" s="147"/>
      <c r="D24" s="147"/>
      <c r="E24" s="148"/>
      <c r="F24" s="149"/>
      <c r="G24" s="152"/>
      <c r="H24" s="152"/>
      <c r="I24" s="153"/>
      <c r="J24" s="154"/>
      <c r="K24" s="109" t="str">
        <f t="shared" si="0"/>
        <v/>
      </c>
      <c r="L24" s="110"/>
      <c r="M24" s="117"/>
      <c r="N24" s="118"/>
      <c r="O24" s="111"/>
      <c r="P24" s="111"/>
      <c r="Q24" s="111"/>
      <c r="R24" s="111"/>
      <c r="S24" s="111"/>
      <c r="T24" s="111"/>
      <c r="U24" s="111"/>
      <c r="V24" s="111"/>
      <c r="W24" s="113"/>
      <c r="X24" s="114"/>
      <c r="Y24" s="109" t="str">
        <f t="shared" si="3"/>
        <v/>
      </c>
      <c r="Z24" s="110"/>
      <c r="AA24" s="139" t="str">
        <f t="shared" si="4"/>
        <v/>
      </c>
      <c r="AB24" s="140"/>
      <c r="AC24" s="3"/>
    </row>
    <row r="25" spans="1:29" ht="23.25" customHeight="1" x14ac:dyDescent="0.35">
      <c r="A25" s="146" t="s">
        <v>88</v>
      </c>
      <c r="B25" s="147"/>
      <c r="C25" s="147"/>
      <c r="D25" s="147"/>
      <c r="E25" s="148"/>
      <c r="F25" s="149"/>
      <c r="G25" s="152"/>
      <c r="H25" s="152"/>
      <c r="I25" s="153"/>
      <c r="J25" s="154"/>
      <c r="K25" s="109" t="str">
        <f t="shared" si="0"/>
        <v/>
      </c>
      <c r="L25" s="110"/>
      <c r="M25" s="117"/>
      <c r="N25" s="118"/>
      <c r="O25" s="111"/>
      <c r="P25" s="111"/>
      <c r="Q25" s="111"/>
      <c r="R25" s="111"/>
      <c r="S25" s="111"/>
      <c r="T25" s="111"/>
      <c r="U25" s="111"/>
      <c r="V25" s="111"/>
      <c r="W25" s="113"/>
      <c r="X25" s="114"/>
      <c r="Y25" s="109" t="str">
        <f t="shared" si="3"/>
        <v/>
      </c>
      <c r="Z25" s="110"/>
      <c r="AA25" s="139" t="str">
        <f t="shared" si="4"/>
        <v/>
      </c>
      <c r="AB25" s="140"/>
      <c r="AC25" s="3"/>
    </row>
    <row r="26" spans="1:29" ht="23.25" customHeight="1" x14ac:dyDescent="0.35">
      <c r="A26" s="146" t="s">
        <v>88</v>
      </c>
      <c r="B26" s="147"/>
      <c r="C26" s="147"/>
      <c r="D26" s="179"/>
      <c r="E26" s="148"/>
      <c r="F26" s="149"/>
      <c r="G26" s="152"/>
      <c r="H26" s="152"/>
      <c r="I26" s="153"/>
      <c r="J26" s="154"/>
      <c r="K26" s="109" t="str">
        <f t="shared" si="0"/>
        <v/>
      </c>
      <c r="L26" s="110"/>
      <c r="M26" s="117"/>
      <c r="N26" s="118"/>
      <c r="O26" s="111"/>
      <c r="P26" s="111"/>
      <c r="Q26" s="111"/>
      <c r="R26" s="111"/>
      <c r="S26" s="111"/>
      <c r="T26" s="111"/>
      <c r="U26" s="111"/>
      <c r="V26" s="111"/>
      <c r="W26" s="113"/>
      <c r="X26" s="114"/>
      <c r="Y26" s="109" t="str">
        <f t="shared" si="3"/>
        <v/>
      </c>
      <c r="Z26" s="110"/>
      <c r="AA26" s="139" t="str">
        <f t="shared" si="4"/>
        <v/>
      </c>
      <c r="AB26" s="140"/>
      <c r="AC26" s="3"/>
    </row>
    <row r="27" spans="1:29" ht="23.25" customHeight="1" x14ac:dyDescent="0.35">
      <c r="A27" s="146" t="s">
        <v>88</v>
      </c>
      <c r="B27" s="147"/>
      <c r="C27" s="147"/>
      <c r="D27" s="179"/>
      <c r="E27" s="148"/>
      <c r="F27" s="149"/>
      <c r="G27" s="152"/>
      <c r="H27" s="152"/>
      <c r="I27" s="153"/>
      <c r="J27" s="154"/>
      <c r="K27" s="109" t="str">
        <f t="shared" si="0"/>
        <v/>
      </c>
      <c r="L27" s="110"/>
      <c r="M27" s="117"/>
      <c r="N27" s="118"/>
      <c r="O27" s="111"/>
      <c r="P27" s="111"/>
      <c r="Q27" s="111"/>
      <c r="R27" s="111"/>
      <c r="S27" s="111"/>
      <c r="T27" s="111"/>
      <c r="U27" s="111"/>
      <c r="V27" s="111"/>
      <c r="W27" s="113"/>
      <c r="X27" s="114"/>
      <c r="Y27" s="109" t="str">
        <f t="shared" si="3"/>
        <v/>
      </c>
      <c r="Z27" s="110"/>
      <c r="AA27" s="139" t="str">
        <f>IF(K27="","",(K27-Y27))</f>
        <v/>
      </c>
      <c r="AB27" s="140"/>
      <c r="AC27" s="3"/>
    </row>
    <row r="28" spans="1:29" ht="23.25" customHeight="1" x14ac:dyDescent="0.35">
      <c r="A28" s="146" t="s">
        <v>88</v>
      </c>
      <c r="B28" s="147"/>
      <c r="C28" s="147"/>
      <c r="D28" s="179"/>
      <c r="E28" s="148"/>
      <c r="F28" s="149"/>
      <c r="G28" s="152"/>
      <c r="H28" s="152"/>
      <c r="I28" s="153"/>
      <c r="J28" s="154"/>
      <c r="K28" s="109" t="str">
        <f t="shared" ref="K28:K32" si="5">IF(E28="","",E28*G28*I28)</f>
        <v/>
      </c>
      <c r="L28" s="110"/>
      <c r="M28" s="117"/>
      <c r="N28" s="118"/>
      <c r="O28" s="111"/>
      <c r="P28" s="111"/>
      <c r="Q28" s="111"/>
      <c r="R28" s="111"/>
      <c r="S28" s="111"/>
      <c r="T28" s="111"/>
      <c r="U28" s="111"/>
      <c r="V28" s="111"/>
      <c r="W28" s="113"/>
      <c r="X28" s="114"/>
      <c r="Y28" s="109" t="str">
        <f t="shared" ref="Y28:Y35" si="6">IF(K28="","",SUM(M28:X28))</f>
        <v/>
      </c>
      <c r="Z28" s="110"/>
      <c r="AA28" s="139" t="str">
        <f>IF(K28="","",(K28-Y28))</f>
        <v/>
      </c>
      <c r="AB28" s="140"/>
      <c r="AC28" s="3"/>
    </row>
    <row r="29" spans="1:29" ht="23.25" customHeight="1" x14ac:dyDescent="0.35">
      <c r="A29" s="146" t="s">
        <v>88</v>
      </c>
      <c r="B29" s="147"/>
      <c r="C29" s="147"/>
      <c r="D29" s="179"/>
      <c r="E29" s="148"/>
      <c r="F29" s="149"/>
      <c r="G29" s="152"/>
      <c r="H29" s="152"/>
      <c r="I29" s="153"/>
      <c r="J29" s="154"/>
      <c r="K29" s="109" t="str">
        <f t="shared" si="5"/>
        <v/>
      </c>
      <c r="L29" s="110"/>
      <c r="M29" s="117"/>
      <c r="N29" s="118"/>
      <c r="O29" s="111"/>
      <c r="P29" s="111"/>
      <c r="Q29" s="111"/>
      <c r="R29" s="111"/>
      <c r="S29" s="111"/>
      <c r="T29" s="111"/>
      <c r="U29" s="111"/>
      <c r="V29" s="111"/>
      <c r="W29" s="113"/>
      <c r="X29" s="114"/>
      <c r="Y29" s="109" t="str">
        <f t="shared" si="6"/>
        <v/>
      </c>
      <c r="Z29" s="110"/>
      <c r="AA29" s="139" t="str">
        <f t="shared" ref="AA29:AA35" si="7">IF(K29="","",(K29-Y29))</f>
        <v/>
      </c>
      <c r="AB29" s="140"/>
      <c r="AC29" s="3"/>
    </row>
    <row r="30" spans="1:29" ht="23.25" customHeight="1" x14ac:dyDescent="0.35">
      <c r="A30" s="146" t="s">
        <v>88</v>
      </c>
      <c r="B30" s="147"/>
      <c r="C30" s="147"/>
      <c r="D30" s="179"/>
      <c r="E30" s="148"/>
      <c r="F30" s="149"/>
      <c r="G30" s="152"/>
      <c r="H30" s="152"/>
      <c r="I30" s="153"/>
      <c r="J30" s="154"/>
      <c r="K30" s="109" t="str">
        <f t="shared" si="5"/>
        <v/>
      </c>
      <c r="L30" s="110"/>
      <c r="M30" s="117"/>
      <c r="N30" s="118"/>
      <c r="O30" s="111"/>
      <c r="P30" s="111"/>
      <c r="Q30" s="111"/>
      <c r="R30" s="111"/>
      <c r="S30" s="111"/>
      <c r="T30" s="111"/>
      <c r="U30" s="111"/>
      <c r="V30" s="111"/>
      <c r="W30" s="113"/>
      <c r="X30" s="114"/>
      <c r="Y30" s="109" t="str">
        <f t="shared" si="6"/>
        <v/>
      </c>
      <c r="Z30" s="110"/>
      <c r="AA30" s="139" t="str">
        <f>IF(K30="","",(K30-Y30))</f>
        <v/>
      </c>
      <c r="AB30" s="140"/>
      <c r="AC30" s="3"/>
    </row>
    <row r="31" spans="1:29" ht="23.25" customHeight="1" x14ac:dyDescent="0.35">
      <c r="A31" s="146" t="s">
        <v>88</v>
      </c>
      <c r="B31" s="147"/>
      <c r="C31" s="147"/>
      <c r="D31" s="179"/>
      <c r="E31" s="148"/>
      <c r="F31" s="149"/>
      <c r="G31" s="152"/>
      <c r="H31" s="152"/>
      <c r="I31" s="153"/>
      <c r="J31" s="154"/>
      <c r="K31" s="109" t="str">
        <f t="shared" si="5"/>
        <v/>
      </c>
      <c r="L31" s="110"/>
      <c r="M31" s="117"/>
      <c r="N31" s="118"/>
      <c r="O31" s="111"/>
      <c r="P31" s="111"/>
      <c r="Q31" s="111"/>
      <c r="R31" s="111"/>
      <c r="S31" s="111"/>
      <c r="T31" s="111"/>
      <c r="U31" s="111"/>
      <c r="V31" s="111"/>
      <c r="W31" s="113"/>
      <c r="X31" s="114"/>
      <c r="Y31" s="109" t="str">
        <f t="shared" si="6"/>
        <v/>
      </c>
      <c r="Z31" s="110"/>
      <c r="AA31" s="139" t="str">
        <f t="shared" si="7"/>
        <v/>
      </c>
      <c r="AB31" s="140"/>
      <c r="AC31" s="3"/>
    </row>
    <row r="32" spans="1:29" ht="23.25" customHeight="1" x14ac:dyDescent="0.35">
      <c r="A32" s="146" t="s">
        <v>88</v>
      </c>
      <c r="B32" s="147"/>
      <c r="C32" s="147"/>
      <c r="D32" s="147"/>
      <c r="E32" s="148"/>
      <c r="F32" s="149"/>
      <c r="G32" s="152"/>
      <c r="H32" s="152"/>
      <c r="I32" s="153"/>
      <c r="J32" s="154"/>
      <c r="K32" s="115" t="str">
        <f t="shared" si="5"/>
        <v/>
      </c>
      <c r="L32" s="116"/>
      <c r="M32" s="117"/>
      <c r="N32" s="118"/>
      <c r="O32" s="111"/>
      <c r="P32" s="111"/>
      <c r="Q32" s="111"/>
      <c r="R32" s="111"/>
      <c r="S32" s="111"/>
      <c r="T32" s="111"/>
      <c r="U32" s="111"/>
      <c r="V32" s="111"/>
      <c r="W32" s="113"/>
      <c r="X32" s="114"/>
      <c r="Y32" s="115" t="str">
        <f t="shared" si="6"/>
        <v/>
      </c>
      <c r="Z32" s="116"/>
      <c r="AA32" s="121" t="str">
        <f t="shared" si="7"/>
        <v/>
      </c>
      <c r="AB32" s="122"/>
      <c r="AC32" s="3"/>
    </row>
    <row r="33" spans="1:31" ht="25.5" customHeight="1" x14ac:dyDescent="0.35">
      <c r="A33" s="145" t="s">
        <v>119</v>
      </c>
      <c r="B33" s="145"/>
      <c r="C33" s="145"/>
      <c r="D33" s="145"/>
      <c r="E33" s="168"/>
      <c r="F33" s="169"/>
      <c r="G33" s="169"/>
      <c r="H33" s="169"/>
      <c r="I33" s="169"/>
      <c r="J33" s="170"/>
      <c r="K33" s="115">
        <f>SUM(K11:L32)</f>
        <v>0</v>
      </c>
      <c r="L33" s="116"/>
      <c r="M33" s="161">
        <f>SUM(M11:N32)</f>
        <v>0</v>
      </c>
      <c r="N33" s="155"/>
      <c r="O33" s="155">
        <f>SUM(O11:P32)</f>
        <v>0</v>
      </c>
      <c r="P33" s="155"/>
      <c r="Q33" s="155">
        <f>SUM(Q11:R32)</f>
        <v>0</v>
      </c>
      <c r="R33" s="155"/>
      <c r="S33" s="155">
        <f>SUM(S11:T32)</f>
        <v>0</v>
      </c>
      <c r="T33" s="155"/>
      <c r="U33" s="155">
        <f>SUM(U11:V32)</f>
        <v>0</v>
      </c>
      <c r="V33" s="155"/>
      <c r="W33" s="155">
        <f>SUM(W11:X32)</f>
        <v>0</v>
      </c>
      <c r="X33" s="178"/>
      <c r="Y33" s="115">
        <f t="shared" si="6"/>
        <v>0</v>
      </c>
      <c r="Z33" s="116"/>
      <c r="AA33" s="137">
        <f t="shared" si="7"/>
        <v>0</v>
      </c>
      <c r="AB33" s="138"/>
      <c r="AC33" s="3"/>
    </row>
    <row r="34" spans="1:31" ht="23.25" customHeight="1" x14ac:dyDescent="0.35">
      <c r="A34" s="143" t="s">
        <v>73</v>
      </c>
      <c r="B34" s="144"/>
      <c r="C34" s="141" t="s">
        <v>148</v>
      </c>
      <c r="D34" s="142"/>
      <c r="E34" s="171"/>
      <c r="F34" s="172"/>
      <c r="G34" s="172"/>
      <c r="H34" s="172"/>
      <c r="I34" s="172"/>
      <c r="J34" s="173"/>
      <c r="K34" s="115" t="str">
        <f>IF(C34="[Enter Rate]","",K33*C34)</f>
        <v/>
      </c>
      <c r="L34" s="116"/>
      <c r="M34" s="135" t="s">
        <v>149</v>
      </c>
      <c r="N34" s="136"/>
      <c r="O34" s="135" t="s">
        <v>149</v>
      </c>
      <c r="P34" s="136"/>
      <c r="Q34" s="135" t="s">
        <v>149</v>
      </c>
      <c r="R34" s="136"/>
      <c r="S34" s="135" t="s">
        <v>149</v>
      </c>
      <c r="T34" s="136"/>
      <c r="U34" s="135" t="s">
        <v>149</v>
      </c>
      <c r="V34" s="136"/>
      <c r="W34" s="135" t="s">
        <v>149</v>
      </c>
      <c r="X34" s="136"/>
      <c r="Y34" s="115" t="str">
        <f t="shared" si="6"/>
        <v/>
      </c>
      <c r="Z34" s="116"/>
      <c r="AA34" s="121" t="str">
        <f t="shared" si="7"/>
        <v/>
      </c>
      <c r="AB34" s="122"/>
      <c r="AC34" s="3"/>
    </row>
    <row r="35" spans="1:31" ht="23.25" customHeight="1" x14ac:dyDescent="0.35">
      <c r="A35" s="150" t="s">
        <v>74</v>
      </c>
      <c r="B35" s="151"/>
      <c r="C35" s="141" t="s">
        <v>148</v>
      </c>
      <c r="D35" s="142"/>
      <c r="E35" s="171"/>
      <c r="F35" s="172"/>
      <c r="G35" s="172"/>
      <c r="H35" s="172"/>
      <c r="I35" s="172"/>
      <c r="J35" s="173"/>
      <c r="K35" s="115" t="str">
        <f>IF(C35="[Enter Rate]","",K33*C35)</f>
        <v/>
      </c>
      <c r="L35" s="116"/>
      <c r="M35" s="135" t="s">
        <v>199</v>
      </c>
      <c r="N35" s="136"/>
      <c r="O35" s="135" t="s">
        <v>199</v>
      </c>
      <c r="P35" s="136"/>
      <c r="Q35" s="135" t="s">
        <v>199</v>
      </c>
      <c r="R35" s="136"/>
      <c r="S35" s="135" t="s">
        <v>199</v>
      </c>
      <c r="T35" s="136"/>
      <c r="U35" s="135" t="s">
        <v>199</v>
      </c>
      <c r="V35" s="136"/>
      <c r="W35" s="135" t="s">
        <v>199</v>
      </c>
      <c r="X35" s="136"/>
      <c r="Y35" s="115" t="str">
        <f t="shared" si="6"/>
        <v/>
      </c>
      <c r="Z35" s="116"/>
      <c r="AA35" s="121" t="str">
        <f t="shared" si="7"/>
        <v/>
      </c>
      <c r="AB35" s="122"/>
      <c r="AC35" s="3"/>
    </row>
    <row r="36" spans="1:31" ht="18" customHeight="1" x14ac:dyDescent="0.35">
      <c r="A36" s="182" t="s">
        <v>131</v>
      </c>
      <c r="B36" s="182"/>
      <c r="C36" s="182"/>
      <c r="D36" s="182"/>
      <c r="E36" s="174"/>
      <c r="F36" s="175"/>
      <c r="G36" s="175"/>
      <c r="H36" s="175"/>
      <c r="I36" s="175"/>
      <c r="J36" s="176"/>
      <c r="K36" s="115">
        <f>SUM(K33:L35)</f>
        <v>0</v>
      </c>
      <c r="L36" s="116"/>
      <c r="M36" s="164">
        <f>SUM(M33:N35)</f>
        <v>0</v>
      </c>
      <c r="N36" s="123"/>
      <c r="O36" s="164">
        <f>SUM(O33:P35)</f>
        <v>0</v>
      </c>
      <c r="P36" s="123"/>
      <c r="Q36" s="164">
        <f>SUM(Q33:R35)</f>
        <v>0</v>
      </c>
      <c r="R36" s="123"/>
      <c r="S36" s="164">
        <f>SUM(S33:T35)</f>
        <v>0</v>
      </c>
      <c r="T36" s="123"/>
      <c r="U36" s="164">
        <f>SUM(U33:V35)</f>
        <v>0</v>
      </c>
      <c r="V36" s="123"/>
      <c r="W36" s="164">
        <f>SUM(W33:X35)</f>
        <v>0</v>
      </c>
      <c r="X36" s="123"/>
      <c r="Y36" s="115">
        <f>SUM(Y33:Z35)</f>
        <v>0</v>
      </c>
      <c r="Z36" s="116"/>
      <c r="AA36" s="137">
        <f>IF(K36="","",(K36-Y36))</f>
        <v>0</v>
      </c>
      <c r="AB36" s="138"/>
      <c r="AC36" s="3"/>
    </row>
    <row r="37" spans="1:31" x14ac:dyDescent="0.35">
      <c r="A37" s="124" t="s">
        <v>60</v>
      </c>
      <c r="B37" s="125"/>
      <c r="C37" s="125"/>
      <c r="D37" s="125"/>
      <c r="E37" s="125"/>
      <c r="F37" s="125"/>
      <c r="G37" s="125"/>
      <c r="H37" s="125"/>
      <c r="I37" s="125"/>
      <c r="J37" s="125"/>
      <c r="K37" s="177"/>
      <c r="L37" s="177"/>
      <c r="M37" s="125"/>
      <c r="N37" s="125"/>
      <c r="O37" s="125"/>
      <c r="P37" s="125"/>
      <c r="Q37" s="125"/>
      <c r="R37" s="125"/>
      <c r="S37" s="125"/>
      <c r="T37" s="125"/>
      <c r="U37" s="125"/>
      <c r="V37" s="125"/>
      <c r="W37" s="125"/>
      <c r="X37" s="125"/>
      <c r="Y37" s="125"/>
      <c r="Z37" s="125"/>
      <c r="AA37" s="125"/>
      <c r="AB37" s="127"/>
      <c r="AC37" s="3"/>
    </row>
    <row r="38" spans="1:31" ht="25.5" customHeight="1" x14ac:dyDescent="0.35">
      <c r="A38" s="143" t="s">
        <v>120</v>
      </c>
      <c r="B38" s="144"/>
      <c r="C38" s="144"/>
      <c r="D38" s="183"/>
      <c r="E38" s="165"/>
      <c r="F38" s="166"/>
      <c r="G38" s="166"/>
      <c r="H38" s="166"/>
      <c r="I38" s="166"/>
      <c r="J38" s="167"/>
      <c r="K38" s="184" t="s">
        <v>150</v>
      </c>
      <c r="L38" s="185"/>
      <c r="M38" s="135" t="s">
        <v>242</v>
      </c>
      <c r="N38" s="136"/>
      <c r="O38" s="119" t="s">
        <v>86</v>
      </c>
      <c r="P38" s="120"/>
      <c r="Q38" s="119" t="s">
        <v>86</v>
      </c>
      <c r="R38" s="120"/>
      <c r="S38" s="119" t="s">
        <v>86</v>
      </c>
      <c r="T38" s="120"/>
      <c r="U38" s="119" t="s">
        <v>86</v>
      </c>
      <c r="V38" s="120"/>
      <c r="W38" s="119" t="s">
        <v>86</v>
      </c>
      <c r="X38" s="120"/>
      <c r="Y38" s="186">
        <f>IF(K38="","",SUM(M38:X38))</f>
        <v>0</v>
      </c>
      <c r="Z38" s="187"/>
      <c r="AA38" s="139" t="str">
        <f>IF(K38="[Enter Indirect]","",(K38-Y38))</f>
        <v/>
      </c>
      <c r="AB38" s="140"/>
      <c r="AC38" s="3"/>
    </row>
    <row r="39" spans="1:31" ht="15" customHeight="1" x14ac:dyDescent="0.35">
      <c r="A39" s="156" t="s">
        <v>65</v>
      </c>
      <c r="B39" s="157"/>
      <c r="C39" s="157"/>
      <c r="D39" s="157"/>
      <c r="E39" s="157"/>
      <c r="F39" s="157"/>
      <c r="G39" s="157"/>
      <c r="H39" s="157"/>
      <c r="I39" s="157"/>
      <c r="J39" s="157"/>
      <c r="K39" s="162" t="str">
        <f>IF(K38="[Enter Indirect]","",IF(M38&lt;=(0.1*M36),"No","Yes; please revise."))</f>
        <v/>
      </c>
      <c r="L39" s="162"/>
      <c r="M39" s="162"/>
      <c r="N39" s="162"/>
      <c r="O39" s="162"/>
      <c r="P39" s="162"/>
      <c r="Q39" s="162"/>
      <c r="R39" s="162"/>
      <c r="S39" s="162"/>
      <c r="T39" s="162"/>
      <c r="U39" s="162"/>
      <c r="V39" s="162"/>
      <c r="W39" s="162"/>
      <c r="X39" s="162"/>
      <c r="Y39" s="162"/>
      <c r="Z39" s="162"/>
      <c r="AA39" s="162"/>
      <c r="AB39" s="163"/>
      <c r="AC39" s="3"/>
    </row>
    <row r="40" spans="1:31" x14ac:dyDescent="0.35">
      <c r="A40" s="124" t="s">
        <v>62</v>
      </c>
      <c r="B40" s="125"/>
      <c r="C40" s="125"/>
      <c r="D40" s="125"/>
      <c r="E40" s="125"/>
      <c r="F40" s="125"/>
      <c r="G40" s="125"/>
      <c r="H40" s="125"/>
      <c r="I40" s="125"/>
      <c r="J40" s="125"/>
      <c r="K40" s="126"/>
      <c r="L40" s="126"/>
      <c r="M40" s="125"/>
      <c r="N40" s="125"/>
      <c r="O40" s="125"/>
      <c r="P40" s="125"/>
      <c r="Q40" s="125"/>
      <c r="R40" s="125"/>
      <c r="S40" s="125"/>
      <c r="T40" s="125"/>
      <c r="U40" s="125"/>
      <c r="V40" s="125"/>
      <c r="W40" s="125"/>
      <c r="X40" s="125"/>
      <c r="Y40" s="125"/>
      <c r="Z40" s="125"/>
      <c r="AA40" s="125"/>
      <c r="AB40" s="127"/>
      <c r="AC40" s="3"/>
    </row>
    <row r="41" spans="1:31" ht="18" customHeight="1" thickBot="1" x14ac:dyDescent="0.4">
      <c r="A41" s="188" t="s">
        <v>121</v>
      </c>
      <c r="B41" s="188"/>
      <c r="C41" s="188"/>
      <c r="D41" s="188"/>
      <c r="E41" s="165"/>
      <c r="F41" s="166"/>
      <c r="G41" s="166"/>
      <c r="H41" s="166"/>
      <c r="I41" s="166"/>
      <c r="J41" s="167"/>
      <c r="K41" s="159">
        <f>IF(K33="","",SUM(K36,K38))</f>
        <v>0</v>
      </c>
      <c r="L41" s="160"/>
      <c r="M41" s="164">
        <f>IF(M33="","",SUM(M36,M38))</f>
        <v>0</v>
      </c>
      <c r="N41" s="123"/>
      <c r="O41" s="123">
        <f>IF(O33="","",SUM(O36,O38))</f>
        <v>0</v>
      </c>
      <c r="P41" s="123"/>
      <c r="Q41" s="123">
        <f>IF(Q33="","",SUM(Q36,Q38))</f>
        <v>0</v>
      </c>
      <c r="R41" s="123"/>
      <c r="S41" s="123">
        <f>IF(S33="","",SUM(S36,S38))</f>
        <v>0</v>
      </c>
      <c r="T41" s="123"/>
      <c r="U41" s="123">
        <f>IF(U33="","",SUM(U36,U38))</f>
        <v>0</v>
      </c>
      <c r="V41" s="123"/>
      <c r="W41" s="123">
        <f>IF(W33="","",SUM(W36,W38))</f>
        <v>0</v>
      </c>
      <c r="X41" s="158"/>
      <c r="Y41" s="159">
        <f>IF(Y33="","",SUM(Y36,Y38))</f>
        <v>0</v>
      </c>
      <c r="Z41" s="160"/>
      <c r="AA41" s="137">
        <f>IF(K41="","",(K41-Y41))</f>
        <v>0</v>
      </c>
      <c r="AB41" s="138"/>
      <c r="AC41" s="3"/>
    </row>
    <row r="42" spans="1:3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31" s="7" customFormat="1" ht="13.15" x14ac:dyDescent="0.4">
      <c r="A43" s="195" t="s">
        <v>138</v>
      </c>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row>
    <row r="44" spans="1:31" ht="25.5" customHeight="1" x14ac:dyDescent="0.4">
      <c r="A44" s="53" t="s">
        <v>228</v>
      </c>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33"/>
      <c r="AD44" s="32"/>
      <c r="AE44" s="32"/>
    </row>
    <row r="45" spans="1:31" ht="25.5" customHeight="1" x14ac:dyDescent="0.4">
      <c r="A45" s="53" t="s">
        <v>243</v>
      </c>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33"/>
      <c r="AD45" s="32"/>
      <c r="AE45" s="32"/>
    </row>
    <row r="46" spans="1:31" ht="13.15" x14ac:dyDescent="0.4">
      <c r="A46" s="53" t="s">
        <v>249</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33"/>
      <c r="AD46" s="32"/>
      <c r="AE46" s="32"/>
    </row>
    <row r="47" spans="1:31" ht="13.5" customHeight="1" x14ac:dyDescent="0.4">
      <c r="A47" s="53" t="s">
        <v>250</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33"/>
      <c r="AD47" s="32"/>
      <c r="AE47" s="32"/>
    </row>
    <row r="48" spans="1:31" ht="13.5" customHeight="1" x14ac:dyDescent="0.4">
      <c r="A48" s="53" t="s">
        <v>251</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33"/>
      <c r="AD48" s="32"/>
      <c r="AE48" s="32"/>
    </row>
    <row r="49" spans="1:31" ht="15" customHeight="1" x14ac:dyDescent="0.4">
      <c r="A49" s="53" t="s">
        <v>252</v>
      </c>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33"/>
      <c r="AD49" s="32"/>
      <c r="AE49" s="32"/>
    </row>
  </sheetData>
  <sheetProtection algorithmName="SHA-512" hashValue="DKgNsNkFlEZ1w55M/osLi4NfdvtFE7kgr4y1O9qx/kdJZfH0JbhyqSwy/XouJvOli5eNvp3j7MasfEL8tASE1g==" saltValue="38w0FdvPnTlLrp2ruZba0Q==" spinCount="100000" sheet="1" selectLockedCells="1"/>
  <mergeCells count="393">
    <mergeCell ref="A45:AB45"/>
    <mergeCell ref="A43:AE43"/>
    <mergeCell ref="K7:L8"/>
    <mergeCell ref="M7:N8"/>
    <mergeCell ref="O7:X7"/>
    <mergeCell ref="Y7:Z8"/>
    <mergeCell ref="AA7:AB8"/>
    <mergeCell ref="AA31:AB31"/>
    <mergeCell ref="Y31:Z31"/>
    <mergeCell ref="W31:X31"/>
    <mergeCell ref="U31:V31"/>
    <mergeCell ref="S31:T31"/>
    <mergeCell ref="Q31:R31"/>
    <mergeCell ref="O31:P31"/>
    <mergeCell ref="M31:N31"/>
    <mergeCell ref="I31:J31"/>
    <mergeCell ref="G31:H31"/>
    <mergeCell ref="E31:F31"/>
    <mergeCell ref="A31:D31"/>
    <mergeCell ref="A30:D30"/>
    <mergeCell ref="O29:P29"/>
    <mergeCell ref="M29:N29"/>
    <mergeCell ref="K29:L29"/>
    <mergeCell ref="E29:F29"/>
    <mergeCell ref="U27:V27"/>
    <mergeCell ref="W27:X27"/>
    <mergeCell ref="Y27:Z27"/>
    <mergeCell ref="AA27:AB27"/>
    <mergeCell ref="AA26:AB26"/>
    <mergeCell ref="Y26:Z26"/>
    <mergeCell ref="W26:X26"/>
    <mergeCell ref="U26:V26"/>
    <mergeCell ref="I27:J27"/>
    <mergeCell ref="K27:L27"/>
    <mergeCell ref="M27:N27"/>
    <mergeCell ref="O27:P27"/>
    <mergeCell ref="Q27:R27"/>
    <mergeCell ref="K26:L26"/>
    <mergeCell ref="M26:N26"/>
    <mergeCell ref="O26:P26"/>
    <mergeCell ref="Q26:R26"/>
    <mergeCell ref="S26:T26"/>
    <mergeCell ref="S27:T27"/>
    <mergeCell ref="F5:AB5"/>
    <mergeCell ref="F3:AB3"/>
    <mergeCell ref="F2:AB2"/>
    <mergeCell ref="R4:V4"/>
    <mergeCell ref="U22:V22"/>
    <mergeCell ref="W22:X22"/>
    <mergeCell ref="Y22:Z22"/>
    <mergeCell ref="AA22:AB22"/>
    <mergeCell ref="M21:N21"/>
    <mergeCell ref="O21:P21"/>
    <mergeCell ref="Q21:R21"/>
    <mergeCell ref="Q22:R22"/>
    <mergeCell ref="Q13:R13"/>
    <mergeCell ref="S13:T13"/>
    <mergeCell ref="O13:P13"/>
    <mergeCell ref="Q14:R14"/>
    <mergeCell ref="W17:X17"/>
    <mergeCell ref="Y17:Z17"/>
    <mergeCell ref="AA17:AB17"/>
    <mergeCell ref="S14:T14"/>
    <mergeCell ref="S17:T17"/>
    <mergeCell ref="S20:T20"/>
    <mergeCell ref="AA18:AB18"/>
    <mergeCell ref="AA13:AB13"/>
    <mergeCell ref="AG4:AK4"/>
    <mergeCell ref="F1:AB1"/>
    <mergeCell ref="W4:AB4"/>
    <mergeCell ref="F4:Q4"/>
    <mergeCell ref="AA25:AB25"/>
    <mergeCell ref="Y25:Z25"/>
    <mergeCell ref="W25:X25"/>
    <mergeCell ref="U25:V25"/>
    <mergeCell ref="AA24:AB24"/>
    <mergeCell ref="Y24:Z24"/>
    <mergeCell ref="W24:X24"/>
    <mergeCell ref="U24:V24"/>
    <mergeCell ref="Y20:Z20"/>
    <mergeCell ref="W20:X20"/>
    <mergeCell ref="U20:V20"/>
    <mergeCell ref="U23:V23"/>
    <mergeCell ref="W23:X23"/>
    <mergeCell ref="Y23:Z23"/>
    <mergeCell ref="E25:F25"/>
    <mergeCell ref="S22:T22"/>
    <mergeCell ref="AA19:AB19"/>
    <mergeCell ref="Y19:Z19"/>
    <mergeCell ref="W19:X19"/>
    <mergeCell ref="U19:V19"/>
    <mergeCell ref="A49:AB49"/>
    <mergeCell ref="A48:AB48"/>
    <mergeCell ref="A47:AB47"/>
    <mergeCell ref="A36:D36"/>
    <mergeCell ref="K36:L36"/>
    <mergeCell ref="M36:N36"/>
    <mergeCell ref="O36:P36"/>
    <mergeCell ref="Q36:R36"/>
    <mergeCell ref="S36:T36"/>
    <mergeCell ref="U36:V36"/>
    <mergeCell ref="W36:X36"/>
    <mergeCell ref="Y36:Z36"/>
    <mergeCell ref="AA36:AB36"/>
    <mergeCell ref="A38:D38"/>
    <mergeCell ref="K38:L38"/>
    <mergeCell ref="M38:N38"/>
    <mergeCell ref="O38:P38"/>
    <mergeCell ref="Y38:Z38"/>
    <mergeCell ref="A41:D41"/>
    <mergeCell ref="Y41:Z41"/>
    <mergeCell ref="U41:V41"/>
    <mergeCell ref="AA41:AB41"/>
    <mergeCell ref="Q38:R38"/>
    <mergeCell ref="S38:T38"/>
    <mergeCell ref="O25:P25"/>
    <mergeCell ref="K25:L25"/>
    <mergeCell ref="M25:N25"/>
    <mergeCell ref="K21:L21"/>
    <mergeCell ref="S25:T25"/>
    <mergeCell ref="M24:N24"/>
    <mergeCell ref="O24:P24"/>
    <mergeCell ref="Q24:R24"/>
    <mergeCell ref="K24:L24"/>
    <mergeCell ref="K15:L15"/>
    <mergeCell ref="M15:N15"/>
    <mergeCell ref="Q15:R15"/>
    <mergeCell ref="AA23:AB23"/>
    <mergeCell ref="AA20:AB20"/>
    <mergeCell ref="U21:V21"/>
    <mergeCell ref="W21:X21"/>
    <mergeCell ref="Y21:Z21"/>
    <mergeCell ref="AA21:AB21"/>
    <mergeCell ref="W18:X18"/>
    <mergeCell ref="Y18:Z18"/>
    <mergeCell ref="AA15:AB15"/>
    <mergeCell ref="U16:V16"/>
    <mergeCell ref="W16:X16"/>
    <mergeCell ref="Y16:Z16"/>
    <mergeCell ref="AA16:AB16"/>
    <mergeCell ref="M16:N16"/>
    <mergeCell ref="O16:P16"/>
    <mergeCell ref="Q16:R16"/>
    <mergeCell ref="O20:P20"/>
    <mergeCell ref="Q20:R20"/>
    <mergeCell ref="O23:P23"/>
    <mergeCell ref="Q23:R23"/>
    <mergeCell ref="S23:T23"/>
    <mergeCell ref="W14:X14"/>
    <mergeCell ref="Y14:Z14"/>
    <mergeCell ref="AA14:AB14"/>
    <mergeCell ref="U18:V18"/>
    <mergeCell ref="U15:V15"/>
    <mergeCell ref="AA11:AB11"/>
    <mergeCell ref="A12:D12"/>
    <mergeCell ref="E12:F12"/>
    <mergeCell ref="G12:H12"/>
    <mergeCell ref="I12:J12"/>
    <mergeCell ref="K12:L12"/>
    <mergeCell ref="M12:N12"/>
    <mergeCell ref="O12:P12"/>
    <mergeCell ref="Q12:R12"/>
    <mergeCell ref="S12:T12"/>
    <mergeCell ref="U12:V12"/>
    <mergeCell ref="W12:X12"/>
    <mergeCell ref="Y12:Z12"/>
    <mergeCell ref="AA12:AB12"/>
    <mergeCell ref="A11:D11"/>
    <mergeCell ref="E11:F11"/>
    <mergeCell ref="I11:J11"/>
    <mergeCell ref="K11:L11"/>
    <mergeCell ref="M11:N11"/>
    <mergeCell ref="O11:P11"/>
    <mergeCell ref="Q11:R11"/>
    <mergeCell ref="S11:T11"/>
    <mergeCell ref="U14:V14"/>
    <mergeCell ref="U11:V11"/>
    <mergeCell ref="A25:D25"/>
    <mergeCell ref="A22:D22"/>
    <mergeCell ref="E22:F22"/>
    <mergeCell ref="G22:H22"/>
    <mergeCell ref="I22:J22"/>
    <mergeCell ref="I17:J17"/>
    <mergeCell ref="E18:F18"/>
    <mergeCell ref="G18:H18"/>
    <mergeCell ref="I18:J18"/>
    <mergeCell ref="A21:D21"/>
    <mergeCell ref="E21:F21"/>
    <mergeCell ref="G21:H21"/>
    <mergeCell ref="I21:J21"/>
    <mergeCell ref="G19:H19"/>
    <mergeCell ref="I19:J19"/>
    <mergeCell ref="A23:D23"/>
    <mergeCell ref="E23:F23"/>
    <mergeCell ref="G23:H23"/>
    <mergeCell ref="G17:H17"/>
    <mergeCell ref="A18:D18"/>
    <mergeCell ref="A17:D17"/>
    <mergeCell ref="E17:F17"/>
    <mergeCell ref="U13:V13"/>
    <mergeCell ref="A19:D19"/>
    <mergeCell ref="E19:F19"/>
    <mergeCell ref="G25:H25"/>
    <mergeCell ref="A24:D24"/>
    <mergeCell ref="E24:F24"/>
    <mergeCell ref="G24:H24"/>
    <mergeCell ref="I24:J24"/>
    <mergeCell ref="K14:L14"/>
    <mergeCell ref="S24:T24"/>
    <mergeCell ref="S21:T21"/>
    <mergeCell ref="S16:T16"/>
    <mergeCell ref="S15:T15"/>
    <mergeCell ref="S18:T18"/>
    <mergeCell ref="K22:L22"/>
    <mergeCell ref="M22:N22"/>
    <mergeCell ref="O22:P22"/>
    <mergeCell ref="K23:L23"/>
    <mergeCell ref="M23:N23"/>
    <mergeCell ref="Q25:R25"/>
    <mergeCell ref="K16:L16"/>
    <mergeCell ref="G11:H11"/>
    <mergeCell ref="A16:D16"/>
    <mergeCell ref="E16:F16"/>
    <mergeCell ref="A15:D15"/>
    <mergeCell ref="E15:F15"/>
    <mergeCell ref="G15:H15"/>
    <mergeCell ref="I15:J15"/>
    <mergeCell ref="G16:H16"/>
    <mergeCell ref="I16:J16"/>
    <mergeCell ref="A13:D13"/>
    <mergeCell ref="E13:F13"/>
    <mergeCell ref="G13:H13"/>
    <mergeCell ref="I13:J13"/>
    <mergeCell ref="I14:J14"/>
    <mergeCell ref="E14:F14"/>
    <mergeCell ref="G14:H14"/>
    <mergeCell ref="A14:D14"/>
    <mergeCell ref="A28:D28"/>
    <mergeCell ref="A27:D27"/>
    <mergeCell ref="E27:F27"/>
    <mergeCell ref="A29:D29"/>
    <mergeCell ref="I30:J30"/>
    <mergeCell ref="E28:F28"/>
    <mergeCell ref="G28:H28"/>
    <mergeCell ref="I28:J28"/>
    <mergeCell ref="A20:D20"/>
    <mergeCell ref="E20:F20"/>
    <mergeCell ref="G20:H20"/>
    <mergeCell ref="I20:J20"/>
    <mergeCell ref="G27:H27"/>
    <mergeCell ref="E30:F30"/>
    <mergeCell ref="G30:H30"/>
    <mergeCell ref="G29:H29"/>
    <mergeCell ref="E26:F26"/>
    <mergeCell ref="G26:H26"/>
    <mergeCell ref="I26:J26"/>
    <mergeCell ref="I25:J25"/>
    <mergeCell ref="I23:J23"/>
    <mergeCell ref="A26:D26"/>
    <mergeCell ref="U30:V30"/>
    <mergeCell ref="Y34:Z34"/>
    <mergeCell ref="Y32:Z32"/>
    <mergeCell ref="Q32:R32"/>
    <mergeCell ref="W32:X32"/>
    <mergeCell ref="K13:L13"/>
    <mergeCell ref="K17:L17"/>
    <mergeCell ref="M17:N17"/>
    <mergeCell ref="K20:L20"/>
    <mergeCell ref="M20:N20"/>
    <mergeCell ref="U17:V17"/>
    <mergeCell ref="K18:L18"/>
    <mergeCell ref="O19:P19"/>
    <mergeCell ref="Q19:R19"/>
    <mergeCell ref="S19:T19"/>
    <mergeCell ref="M18:N18"/>
    <mergeCell ref="O18:P18"/>
    <mergeCell ref="Q18:R18"/>
    <mergeCell ref="M14:N14"/>
    <mergeCell ref="M13:N13"/>
    <mergeCell ref="O14:P14"/>
    <mergeCell ref="Q17:R17"/>
    <mergeCell ref="O17:P17"/>
    <mergeCell ref="O15:P15"/>
    <mergeCell ref="AA29:AB29"/>
    <mergeCell ref="Y29:Z29"/>
    <mergeCell ref="W28:X28"/>
    <mergeCell ref="Y28:Z28"/>
    <mergeCell ref="AA28:AB28"/>
    <mergeCell ref="I29:J29"/>
    <mergeCell ref="Q29:R29"/>
    <mergeCell ref="W29:X29"/>
    <mergeCell ref="U29:V29"/>
    <mergeCell ref="K28:L28"/>
    <mergeCell ref="M28:N28"/>
    <mergeCell ref="O28:P28"/>
    <mergeCell ref="Q28:R28"/>
    <mergeCell ref="S28:T28"/>
    <mergeCell ref="S29:T29"/>
    <mergeCell ref="U28:V28"/>
    <mergeCell ref="A39:J39"/>
    <mergeCell ref="W41:X41"/>
    <mergeCell ref="W34:X34"/>
    <mergeCell ref="S41:T41"/>
    <mergeCell ref="U33:V33"/>
    <mergeCell ref="K41:L41"/>
    <mergeCell ref="O33:P33"/>
    <mergeCell ref="Q33:R33"/>
    <mergeCell ref="M33:N33"/>
    <mergeCell ref="O34:P34"/>
    <mergeCell ref="Q34:R34"/>
    <mergeCell ref="K39:AB39"/>
    <mergeCell ref="Q41:R41"/>
    <mergeCell ref="M41:N41"/>
    <mergeCell ref="M35:N35"/>
    <mergeCell ref="M34:N34"/>
    <mergeCell ref="Q35:R35"/>
    <mergeCell ref="E38:J38"/>
    <mergeCell ref="E33:J36"/>
    <mergeCell ref="S35:T35"/>
    <mergeCell ref="U35:V35"/>
    <mergeCell ref="E41:J41"/>
    <mergeCell ref="A37:AB37"/>
    <mergeCell ref="W33:X33"/>
    <mergeCell ref="Y35:Z35"/>
    <mergeCell ref="AA35:AB35"/>
    <mergeCell ref="C35:D35"/>
    <mergeCell ref="A34:B34"/>
    <mergeCell ref="C34:D34"/>
    <mergeCell ref="K35:L35"/>
    <mergeCell ref="A33:D33"/>
    <mergeCell ref="A32:D32"/>
    <mergeCell ref="E32:F32"/>
    <mergeCell ref="O35:P35"/>
    <mergeCell ref="A35:B35"/>
    <mergeCell ref="M32:N32"/>
    <mergeCell ref="O32:P32"/>
    <mergeCell ref="G32:H32"/>
    <mergeCell ref="K33:L33"/>
    <mergeCell ref="K32:L32"/>
    <mergeCell ref="I32:J32"/>
    <mergeCell ref="S33:T33"/>
    <mergeCell ref="S32:T32"/>
    <mergeCell ref="W35:X35"/>
    <mergeCell ref="K34:L34"/>
    <mergeCell ref="U34:V34"/>
    <mergeCell ref="A40:AB40"/>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S8:V8"/>
    <mergeCell ref="Q9:R9"/>
    <mergeCell ref="S34:T34"/>
    <mergeCell ref="AA34:AB34"/>
    <mergeCell ref="AA33:AB33"/>
    <mergeCell ref="AA30:AB30"/>
    <mergeCell ref="AA38:AB38"/>
    <mergeCell ref="K31:L31"/>
    <mergeCell ref="A46:AB46"/>
    <mergeCell ref="A44:AB44"/>
    <mergeCell ref="K19:L19"/>
    <mergeCell ref="S30:T30"/>
    <mergeCell ref="O9:P9"/>
    <mergeCell ref="W11:X11"/>
    <mergeCell ref="Y11:Z11"/>
    <mergeCell ref="W13:X13"/>
    <mergeCell ref="Y13:Z13"/>
    <mergeCell ref="W15:X15"/>
    <mergeCell ref="Y15:Z15"/>
    <mergeCell ref="Q30:R30"/>
    <mergeCell ref="W30:X30"/>
    <mergeCell ref="Y30:Z30"/>
    <mergeCell ref="K30:L30"/>
    <mergeCell ref="M30:N30"/>
    <mergeCell ref="O30:P30"/>
    <mergeCell ref="M19:N19"/>
    <mergeCell ref="U32:V32"/>
    <mergeCell ref="Y33:Z33"/>
    <mergeCell ref="U38:V38"/>
    <mergeCell ref="W38:X38"/>
    <mergeCell ref="AA32:AB32"/>
    <mergeCell ref="O41:P41"/>
  </mergeCells>
  <phoneticPr fontId="0" type="noConversion"/>
  <conditionalFormatting sqref="K39:AB39">
    <cfRule type="containsText" dxfId="41" priority="1" operator="containsText" text="Yes; please revise.">
      <formula>NOT(ISERROR(SEARCH("Yes; please revise.",K39)))</formula>
    </cfRule>
  </conditionalFormatting>
  <dataValidations count="1">
    <dataValidation type="list" allowBlank="1" showInputMessage="1" showErrorMessage="1" sqref="AD4:AF4" xr:uid="{00000000-0002-0000-0100-000000000000}">
      <formula1>$BC$1:$BC$3</formula1>
    </dataValidation>
  </dataValidations>
  <printOptions horizontalCentered="1"/>
  <pageMargins left="0.25" right="0.25" top="0.25" bottom="0.5" header="0.25" footer="0.25"/>
  <pageSetup scale="90" orientation="landscape" r:id="rId1"/>
  <headerFooter>
    <oddFooter>&amp;LAppendix B (Required Forms), Exhibit 11 (Proposed Budget)&amp;RPage &amp;P</oddFooter>
  </headerFooter>
  <rowBreaks count="1" manualBreakCount="1">
    <brk id="25"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AE28"/>
  <sheetViews>
    <sheetView zoomScaleNormal="100" workbookViewId="0">
      <selection activeCell="A11" sqref="A11:E11"/>
    </sheetView>
  </sheetViews>
  <sheetFormatPr defaultRowHeight="12.75" x14ac:dyDescent="0.35"/>
  <cols>
    <col min="1" max="3" width="7.86328125" customWidth="1"/>
    <col min="4" max="7" width="4.59765625" customWidth="1"/>
    <col min="8" max="15" width="5.265625" customWidth="1"/>
    <col min="16" max="19" width="5.59765625" customWidth="1"/>
    <col min="20" max="23" width="5.265625" customWidth="1"/>
    <col min="24" max="41" width="3.73046875" customWidth="1"/>
  </cols>
  <sheetData>
    <row r="1" spans="1:28" ht="21.95" customHeight="1" x14ac:dyDescent="0.4">
      <c r="A1" s="2" t="str">
        <f>T('Exhbiit 11 - Budget Cover Page'!A3)</f>
        <v>Program Services:</v>
      </c>
      <c r="E1" s="190" t="str">
        <f>T('Exhbiit 11 - Budget Cover Page'!F3)</f>
        <v>MEDICARE IMPROVEMENTS FOR PATIENTS AND PROVIDERS ACT (MIPPA)</v>
      </c>
      <c r="F1" s="190"/>
      <c r="G1" s="190"/>
      <c r="H1" s="190"/>
      <c r="I1" s="190"/>
      <c r="J1" s="190"/>
      <c r="K1" s="190"/>
      <c r="L1" s="190"/>
      <c r="M1" s="190"/>
      <c r="N1" s="190"/>
      <c r="O1" s="190"/>
      <c r="P1" s="190"/>
      <c r="Q1" s="190"/>
      <c r="R1" s="190"/>
      <c r="S1" s="190"/>
      <c r="T1" s="190"/>
      <c r="U1" s="190"/>
      <c r="V1" s="190"/>
      <c r="W1" s="190"/>
    </row>
    <row r="2" spans="1:28" ht="21.95" customHeight="1" x14ac:dyDescent="0.4">
      <c r="A2" s="2" t="str">
        <f>T('Exhbiit 11 - Budget Cover Page'!A4)</f>
        <v>Fiscal Year:</v>
      </c>
      <c r="E2" s="193" t="str">
        <f>T('Exhbiit 11 - Budget Cover Page'!F4:AK4)</f>
        <v>2023-24</v>
      </c>
      <c r="F2" s="193"/>
      <c r="G2" s="193"/>
      <c r="H2" s="193"/>
      <c r="I2" s="193"/>
      <c r="J2" s="193"/>
      <c r="K2" s="193"/>
      <c r="L2" s="193"/>
      <c r="M2" s="193"/>
      <c r="N2" s="193"/>
      <c r="O2" s="193"/>
      <c r="P2" s="193"/>
      <c r="Q2" s="193"/>
      <c r="R2" s="193"/>
      <c r="S2" s="193"/>
      <c r="T2" s="193"/>
      <c r="U2" s="193"/>
      <c r="V2" s="193"/>
      <c r="W2" s="193"/>
    </row>
    <row r="3" spans="1:28" s="7" customFormat="1" ht="21.95" hidden="1" customHeight="1" x14ac:dyDescent="0.4">
      <c r="A3" s="11" t="str">
        <f>T('Exhbiit 11 - Budget Cover Page'!A5)</f>
        <v>Subaward Number:</v>
      </c>
      <c r="B3" s="11"/>
      <c r="C3" s="11"/>
      <c r="D3" s="11"/>
      <c r="E3" s="191" t="str">
        <f>T('Exhbiit 11 - Budget Cover Page'!G5:AK5)</f>
        <v>[Enter Subaward Number]</v>
      </c>
      <c r="F3" s="191"/>
      <c r="G3" s="191"/>
      <c r="H3" s="191"/>
      <c r="I3" s="191"/>
      <c r="J3" s="191"/>
      <c r="K3" s="191"/>
      <c r="L3" s="191"/>
      <c r="M3" s="191"/>
      <c r="N3" s="191"/>
      <c r="O3" s="191"/>
      <c r="P3" s="191"/>
      <c r="Q3" s="191"/>
      <c r="R3" s="191"/>
      <c r="S3" s="191"/>
      <c r="T3" s="191"/>
      <c r="U3" s="191"/>
      <c r="V3" s="191"/>
      <c r="W3" s="191"/>
    </row>
    <row r="4" spans="1:28" s="12" customFormat="1" ht="21.95" hidden="1" customHeight="1" x14ac:dyDescent="0.4">
      <c r="A4" s="11" t="s">
        <v>89</v>
      </c>
      <c r="B4" s="11"/>
      <c r="C4" s="11"/>
      <c r="D4" s="11"/>
      <c r="E4" s="191" t="str">
        <f>T('Exhbiit 11 - Budget Cover Page'!G6:L6)</f>
        <v>N/A</v>
      </c>
      <c r="F4" s="191"/>
      <c r="G4" s="191"/>
      <c r="H4" s="191"/>
      <c r="I4" s="191"/>
      <c r="J4" s="191"/>
      <c r="K4" s="191"/>
      <c r="L4" s="191"/>
      <c r="M4" s="191"/>
      <c r="N4" s="191"/>
      <c r="O4" s="60" t="s">
        <v>90</v>
      </c>
      <c r="P4" s="60"/>
      <c r="Q4" s="60"/>
      <c r="R4" s="60"/>
      <c r="S4" s="192" t="str">
        <f>T('Exhbiit 11 - Budget Cover Page'!Z6:AF6)</f>
        <v>N/A</v>
      </c>
      <c r="T4" s="192"/>
      <c r="U4" s="192"/>
      <c r="V4" s="192"/>
      <c r="W4" s="192"/>
      <c r="X4" s="17"/>
      <c r="Y4" s="17"/>
      <c r="Z4" s="17"/>
      <c r="AA4" s="17"/>
      <c r="AB4" s="17"/>
    </row>
    <row r="5" spans="1:28" ht="21.95" customHeight="1" x14ac:dyDescent="0.4">
      <c r="A5" s="2" t="str">
        <f>T('Exhbiit 11 - Budget Cover Page'!A7:F7)</f>
        <v>Bidder's Legal Name:</v>
      </c>
      <c r="B5" s="1"/>
      <c r="C5" s="1"/>
      <c r="D5" s="1"/>
      <c r="E5" s="192" t="str">
        <f>T('Exhbiit 11 - Budget Cover Page'!F7:AK7)</f>
        <v>[Enter Legal Name]</v>
      </c>
      <c r="F5" s="192"/>
      <c r="G5" s="192"/>
      <c r="H5" s="192"/>
      <c r="I5" s="192"/>
      <c r="J5" s="192"/>
      <c r="K5" s="192"/>
      <c r="L5" s="192"/>
      <c r="M5" s="192"/>
      <c r="N5" s="192"/>
      <c r="O5" s="192"/>
      <c r="P5" s="192"/>
      <c r="Q5" s="192"/>
      <c r="R5" s="192"/>
      <c r="S5" s="192"/>
      <c r="T5" s="192"/>
      <c r="U5" s="192"/>
      <c r="V5" s="192"/>
      <c r="W5" s="192"/>
    </row>
    <row r="6" spans="1:28" ht="25.5" customHeight="1" thickBot="1" x14ac:dyDescent="0.45">
      <c r="A6" s="60" t="s">
        <v>141</v>
      </c>
      <c r="B6" s="60"/>
      <c r="C6" s="60"/>
      <c r="D6" s="60"/>
      <c r="E6" s="60"/>
      <c r="F6" s="60"/>
      <c r="G6" s="60"/>
      <c r="H6" s="60"/>
      <c r="I6" s="60"/>
      <c r="J6" s="60"/>
      <c r="K6" s="60"/>
      <c r="L6" s="60"/>
      <c r="M6" s="60"/>
      <c r="N6" s="60"/>
      <c r="O6" s="60"/>
      <c r="P6" s="60"/>
      <c r="Q6" s="60"/>
      <c r="R6" s="60"/>
      <c r="S6" s="60"/>
      <c r="T6" s="60"/>
      <c r="U6" s="60"/>
      <c r="V6" s="60"/>
      <c r="W6" s="60"/>
    </row>
    <row r="7" spans="1:28" ht="21" customHeight="1" x14ac:dyDescent="0.35">
      <c r="A7" s="227" t="s">
        <v>144</v>
      </c>
      <c r="B7" s="228"/>
      <c r="C7" s="228"/>
      <c r="D7" s="228"/>
      <c r="E7" s="228"/>
      <c r="F7" s="112" t="s">
        <v>40</v>
      </c>
      <c r="G7" s="112"/>
      <c r="H7" s="112" t="s">
        <v>244</v>
      </c>
      <c r="I7" s="112"/>
      <c r="J7" s="112" t="s">
        <v>41</v>
      </c>
      <c r="K7" s="112"/>
      <c r="L7" s="112" t="s">
        <v>42</v>
      </c>
      <c r="M7" s="129"/>
      <c r="N7" s="197" t="s">
        <v>43</v>
      </c>
      <c r="O7" s="198"/>
      <c r="P7" s="239" t="s">
        <v>227</v>
      </c>
      <c r="Q7" s="204"/>
      <c r="R7" s="204"/>
      <c r="S7" s="205"/>
      <c r="T7" s="197" t="s">
        <v>46</v>
      </c>
      <c r="U7" s="198"/>
      <c r="V7" s="201" t="s">
        <v>44</v>
      </c>
      <c r="W7" s="202"/>
    </row>
    <row r="8" spans="1:28" ht="36.75" customHeight="1" x14ac:dyDescent="0.35">
      <c r="A8" s="229"/>
      <c r="B8" s="230"/>
      <c r="C8" s="230"/>
      <c r="D8" s="230"/>
      <c r="E8" s="230"/>
      <c r="F8" s="112"/>
      <c r="G8" s="112"/>
      <c r="H8" s="112"/>
      <c r="I8" s="112"/>
      <c r="J8" s="112"/>
      <c r="K8" s="112"/>
      <c r="L8" s="112"/>
      <c r="M8" s="129"/>
      <c r="N8" s="199"/>
      <c r="O8" s="200"/>
      <c r="P8" s="112" t="s">
        <v>198</v>
      </c>
      <c r="Q8" s="112"/>
      <c r="R8" s="112" t="s">
        <v>22</v>
      </c>
      <c r="S8" s="112"/>
      <c r="T8" s="199"/>
      <c r="U8" s="200"/>
      <c r="V8" s="199"/>
      <c r="W8" s="206"/>
    </row>
    <row r="9" spans="1:28" s="4" customFormat="1" ht="21.95" customHeight="1" x14ac:dyDescent="0.25">
      <c r="A9" s="231"/>
      <c r="B9" s="232"/>
      <c r="C9" s="232"/>
      <c r="D9" s="232"/>
      <c r="E9" s="232"/>
      <c r="F9" s="112"/>
      <c r="G9" s="112"/>
      <c r="H9" s="112"/>
      <c r="I9" s="112"/>
      <c r="J9" s="112"/>
      <c r="K9" s="112"/>
      <c r="L9" s="112"/>
      <c r="M9" s="129"/>
      <c r="N9" s="130" t="s">
        <v>45</v>
      </c>
      <c r="O9" s="131"/>
      <c r="P9" s="112" t="s">
        <v>48</v>
      </c>
      <c r="Q9" s="128"/>
      <c r="R9" s="112" t="s">
        <v>48</v>
      </c>
      <c r="S9" s="128"/>
      <c r="T9" s="130" t="s">
        <v>49</v>
      </c>
      <c r="U9" s="131"/>
      <c r="V9" s="130" t="s">
        <v>47</v>
      </c>
      <c r="W9" s="132"/>
    </row>
    <row r="10" spans="1:28" x14ac:dyDescent="0.35">
      <c r="A10" s="124" t="s">
        <v>59</v>
      </c>
      <c r="B10" s="125"/>
      <c r="C10" s="125"/>
      <c r="D10" s="125"/>
      <c r="E10" s="125"/>
      <c r="F10" s="125"/>
      <c r="G10" s="125"/>
      <c r="H10" s="125"/>
      <c r="I10" s="125"/>
      <c r="J10" s="125"/>
      <c r="K10" s="125"/>
      <c r="L10" s="125"/>
      <c r="M10" s="125"/>
      <c r="N10" s="125"/>
      <c r="O10" s="125"/>
      <c r="P10" s="125"/>
      <c r="Q10" s="125"/>
      <c r="R10" s="125"/>
      <c r="S10" s="125"/>
      <c r="T10" s="125"/>
      <c r="U10" s="125"/>
      <c r="V10" s="125"/>
      <c r="W10" s="127"/>
    </row>
    <row r="11" spans="1:28" ht="20.25" customHeight="1" x14ac:dyDescent="0.35">
      <c r="A11" s="233" t="s">
        <v>88</v>
      </c>
      <c r="B11" s="234"/>
      <c r="C11" s="234"/>
      <c r="D11" s="234"/>
      <c r="E11" s="235"/>
      <c r="F11" s="238"/>
      <c r="G11" s="238"/>
      <c r="H11" s="180"/>
      <c r="I11" s="180"/>
      <c r="J11" s="152"/>
      <c r="K11" s="152"/>
      <c r="L11" s="236"/>
      <c r="M11" s="237"/>
      <c r="N11" s="115" t="str">
        <f>IF(F11="","",F11*H11*J11*L11)</f>
        <v/>
      </c>
      <c r="O11" s="116"/>
      <c r="P11" s="111"/>
      <c r="Q11" s="111"/>
      <c r="R11" s="111"/>
      <c r="S11" s="111"/>
      <c r="T11" s="115" t="str">
        <f>IF(P11="","",(SUM(P11,R11)))</f>
        <v/>
      </c>
      <c r="U11" s="116"/>
      <c r="V11" s="140" t="str">
        <f t="shared" ref="V11:V19" si="0">IF(N11="","",N11-T11)</f>
        <v/>
      </c>
      <c r="W11" s="122"/>
    </row>
    <row r="12" spans="1:28" s="1" customFormat="1" ht="20.25" customHeight="1" x14ac:dyDescent="0.35">
      <c r="A12" s="233" t="s">
        <v>88</v>
      </c>
      <c r="B12" s="234"/>
      <c r="C12" s="234"/>
      <c r="D12" s="234"/>
      <c r="E12" s="235"/>
      <c r="F12" s="238"/>
      <c r="G12" s="238"/>
      <c r="H12" s="180"/>
      <c r="I12" s="180"/>
      <c r="J12" s="152"/>
      <c r="K12" s="152"/>
      <c r="L12" s="236"/>
      <c r="M12" s="237"/>
      <c r="N12" s="115" t="str">
        <f t="shared" ref="N12:N19" si="1">IF(F12="","",F12*H12*J12*L12)</f>
        <v/>
      </c>
      <c r="O12" s="116"/>
      <c r="P12" s="111"/>
      <c r="Q12" s="111"/>
      <c r="R12" s="111"/>
      <c r="S12" s="111"/>
      <c r="T12" s="115" t="str">
        <f t="shared" ref="T12:T19" si="2">IF(P12="","",(SUM(P12,R12)))</f>
        <v/>
      </c>
      <c r="U12" s="116"/>
      <c r="V12" s="140" t="str">
        <f t="shared" si="0"/>
        <v/>
      </c>
      <c r="W12" s="122"/>
    </row>
    <row r="13" spans="1:28" ht="20.25" customHeight="1" x14ac:dyDescent="0.35">
      <c r="A13" s="233" t="s">
        <v>88</v>
      </c>
      <c r="B13" s="234"/>
      <c r="C13" s="234"/>
      <c r="D13" s="234"/>
      <c r="E13" s="235"/>
      <c r="F13" s="238"/>
      <c r="G13" s="238"/>
      <c r="H13" s="180"/>
      <c r="I13" s="180"/>
      <c r="J13" s="152"/>
      <c r="K13" s="152"/>
      <c r="L13" s="236"/>
      <c r="M13" s="237"/>
      <c r="N13" s="115" t="str">
        <f t="shared" si="1"/>
        <v/>
      </c>
      <c r="O13" s="116"/>
      <c r="P13" s="111"/>
      <c r="Q13" s="111"/>
      <c r="R13" s="111"/>
      <c r="S13" s="111"/>
      <c r="T13" s="115" t="str">
        <f t="shared" si="2"/>
        <v/>
      </c>
      <c r="U13" s="116"/>
      <c r="V13" s="140" t="str">
        <f t="shared" si="0"/>
        <v/>
      </c>
      <c r="W13" s="122"/>
    </row>
    <row r="14" spans="1:28" ht="20.25" customHeight="1" x14ac:dyDescent="0.35">
      <c r="A14" s="233" t="s">
        <v>88</v>
      </c>
      <c r="B14" s="234"/>
      <c r="C14" s="234"/>
      <c r="D14" s="234"/>
      <c r="E14" s="235"/>
      <c r="F14" s="238"/>
      <c r="G14" s="238"/>
      <c r="H14" s="180"/>
      <c r="I14" s="180"/>
      <c r="J14" s="152"/>
      <c r="K14" s="152"/>
      <c r="L14" s="236"/>
      <c r="M14" s="237"/>
      <c r="N14" s="115" t="str">
        <f t="shared" si="1"/>
        <v/>
      </c>
      <c r="O14" s="116"/>
      <c r="P14" s="111"/>
      <c r="Q14" s="111"/>
      <c r="R14" s="111"/>
      <c r="S14" s="111"/>
      <c r="T14" s="115" t="str">
        <f t="shared" si="2"/>
        <v/>
      </c>
      <c r="U14" s="116"/>
      <c r="V14" s="140" t="str">
        <f t="shared" si="0"/>
        <v/>
      </c>
      <c r="W14" s="122"/>
    </row>
    <row r="15" spans="1:28" ht="20.25" customHeight="1" x14ac:dyDescent="0.35">
      <c r="A15" s="233" t="s">
        <v>88</v>
      </c>
      <c r="B15" s="234"/>
      <c r="C15" s="234"/>
      <c r="D15" s="234"/>
      <c r="E15" s="235"/>
      <c r="F15" s="238"/>
      <c r="G15" s="238"/>
      <c r="H15" s="180"/>
      <c r="I15" s="180"/>
      <c r="J15" s="152"/>
      <c r="K15" s="152"/>
      <c r="L15" s="236"/>
      <c r="M15" s="237"/>
      <c r="N15" s="115" t="str">
        <f t="shared" si="1"/>
        <v/>
      </c>
      <c r="O15" s="116"/>
      <c r="P15" s="111"/>
      <c r="Q15" s="111"/>
      <c r="R15" s="111"/>
      <c r="S15" s="111"/>
      <c r="T15" s="115" t="str">
        <f t="shared" si="2"/>
        <v/>
      </c>
      <c r="U15" s="116"/>
      <c r="V15" s="140" t="str">
        <f t="shared" si="0"/>
        <v/>
      </c>
      <c r="W15" s="122"/>
    </row>
    <row r="16" spans="1:28" ht="20.25" customHeight="1" x14ac:dyDescent="0.35">
      <c r="A16" s="233" t="s">
        <v>88</v>
      </c>
      <c r="B16" s="234"/>
      <c r="C16" s="234"/>
      <c r="D16" s="234"/>
      <c r="E16" s="235"/>
      <c r="F16" s="238"/>
      <c r="G16" s="238"/>
      <c r="H16" s="180"/>
      <c r="I16" s="180"/>
      <c r="J16" s="152"/>
      <c r="K16" s="152"/>
      <c r="L16" s="236"/>
      <c r="M16" s="237"/>
      <c r="N16" s="115" t="str">
        <f t="shared" si="1"/>
        <v/>
      </c>
      <c r="O16" s="116"/>
      <c r="P16" s="111"/>
      <c r="Q16" s="111"/>
      <c r="R16" s="111"/>
      <c r="S16" s="111"/>
      <c r="T16" s="115" t="str">
        <f t="shared" si="2"/>
        <v/>
      </c>
      <c r="U16" s="116"/>
      <c r="V16" s="140" t="str">
        <f t="shared" si="0"/>
        <v/>
      </c>
      <c r="W16" s="122"/>
    </row>
    <row r="17" spans="1:31" s="1" customFormat="1" ht="20.25" customHeight="1" x14ac:dyDescent="0.35">
      <c r="A17" s="233" t="s">
        <v>88</v>
      </c>
      <c r="B17" s="234"/>
      <c r="C17" s="234"/>
      <c r="D17" s="234"/>
      <c r="E17" s="235"/>
      <c r="F17" s="238"/>
      <c r="G17" s="238"/>
      <c r="H17" s="180"/>
      <c r="I17" s="180"/>
      <c r="J17" s="152"/>
      <c r="K17" s="152"/>
      <c r="L17" s="236"/>
      <c r="M17" s="237"/>
      <c r="N17" s="115" t="str">
        <f t="shared" si="1"/>
        <v/>
      </c>
      <c r="O17" s="116"/>
      <c r="P17" s="111"/>
      <c r="Q17" s="111"/>
      <c r="R17" s="111"/>
      <c r="S17" s="111"/>
      <c r="T17" s="115" t="str">
        <f t="shared" si="2"/>
        <v/>
      </c>
      <c r="U17" s="116"/>
      <c r="V17" s="140" t="str">
        <f t="shared" si="0"/>
        <v/>
      </c>
      <c r="W17" s="122"/>
    </row>
    <row r="18" spans="1:31" s="1" customFormat="1" ht="20.25" customHeight="1" x14ac:dyDescent="0.35">
      <c r="A18" s="233" t="s">
        <v>88</v>
      </c>
      <c r="B18" s="234"/>
      <c r="C18" s="234"/>
      <c r="D18" s="234"/>
      <c r="E18" s="235"/>
      <c r="F18" s="238"/>
      <c r="G18" s="238"/>
      <c r="H18" s="180"/>
      <c r="I18" s="180"/>
      <c r="J18" s="152"/>
      <c r="K18" s="152"/>
      <c r="L18" s="236"/>
      <c r="M18" s="237"/>
      <c r="N18" s="115" t="str">
        <f t="shared" si="1"/>
        <v/>
      </c>
      <c r="O18" s="116"/>
      <c r="P18" s="111"/>
      <c r="Q18" s="111"/>
      <c r="R18" s="111"/>
      <c r="S18" s="111"/>
      <c r="T18" s="115" t="str">
        <f t="shared" si="2"/>
        <v/>
      </c>
      <c r="U18" s="116"/>
      <c r="V18" s="140" t="str">
        <f t="shared" si="0"/>
        <v/>
      </c>
      <c r="W18" s="122"/>
    </row>
    <row r="19" spans="1:31" s="1" customFormat="1" ht="20.25" customHeight="1" x14ac:dyDescent="0.35">
      <c r="A19" s="233" t="s">
        <v>88</v>
      </c>
      <c r="B19" s="234"/>
      <c r="C19" s="234"/>
      <c r="D19" s="234"/>
      <c r="E19" s="235"/>
      <c r="F19" s="238"/>
      <c r="G19" s="238"/>
      <c r="H19" s="180"/>
      <c r="I19" s="180"/>
      <c r="J19" s="152"/>
      <c r="K19" s="152"/>
      <c r="L19" s="236"/>
      <c r="M19" s="237"/>
      <c r="N19" s="115" t="str">
        <f t="shared" si="1"/>
        <v/>
      </c>
      <c r="O19" s="116"/>
      <c r="P19" s="111"/>
      <c r="Q19" s="111"/>
      <c r="R19" s="111"/>
      <c r="S19" s="111"/>
      <c r="T19" s="115" t="str">
        <f t="shared" si="2"/>
        <v/>
      </c>
      <c r="U19" s="116"/>
      <c r="V19" s="140" t="str">
        <f t="shared" si="0"/>
        <v/>
      </c>
      <c r="W19" s="122"/>
    </row>
    <row r="20" spans="1:31" ht="18" customHeight="1" x14ac:dyDescent="0.35">
      <c r="A20" s="213" t="s">
        <v>170</v>
      </c>
      <c r="B20" s="214"/>
      <c r="C20" s="214"/>
      <c r="D20" s="214"/>
      <c r="E20" s="215"/>
      <c r="F20" s="217"/>
      <c r="G20" s="218"/>
      <c r="H20" s="218"/>
      <c r="I20" s="218"/>
      <c r="J20" s="218"/>
      <c r="K20" s="218"/>
      <c r="L20" s="218"/>
      <c r="M20" s="219"/>
      <c r="N20" s="115">
        <f>SUM(N11:O19)</f>
        <v>0</v>
      </c>
      <c r="O20" s="116"/>
      <c r="P20" s="123">
        <f>SUM(P11:Q19)</f>
        <v>0</v>
      </c>
      <c r="Q20" s="123"/>
      <c r="R20" s="123">
        <f>SUM(R11:S19)</f>
        <v>0</v>
      </c>
      <c r="S20" s="123"/>
      <c r="T20" s="115">
        <f>SUM(P20,R20)</f>
        <v>0</v>
      </c>
      <c r="U20" s="116"/>
      <c r="V20" s="216">
        <f>N20-T20</f>
        <v>0</v>
      </c>
      <c r="W20" s="138"/>
    </row>
    <row r="21" spans="1:31" x14ac:dyDescent="0.35">
      <c r="A21" s="124" t="s">
        <v>60</v>
      </c>
      <c r="B21" s="125"/>
      <c r="C21" s="125"/>
      <c r="D21" s="125"/>
      <c r="E21" s="125"/>
      <c r="F21" s="125"/>
      <c r="G21" s="125"/>
      <c r="H21" s="125"/>
      <c r="I21" s="125"/>
      <c r="J21" s="125"/>
      <c r="K21" s="125"/>
      <c r="L21" s="125"/>
      <c r="M21" s="125"/>
      <c r="N21" s="125"/>
      <c r="O21" s="125"/>
      <c r="P21" s="125"/>
      <c r="Q21" s="125"/>
      <c r="R21" s="125"/>
      <c r="S21" s="125"/>
      <c r="T21" s="125"/>
      <c r="U21" s="125"/>
      <c r="V21" s="125"/>
      <c r="W21" s="127"/>
    </row>
    <row r="22" spans="1:31" ht="26.25" customHeight="1" x14ac:dyDescent="0.35">
      <c r="A22" s="207" t="s">
        <v>171</v>
      </c>
      <c r="B22" s="207"/>
      <c r="C22" s="207"/>
      <c r="D22" s="207"/>
      <c r="E22" s="207"/>
      <c r="F22" s="165"/>
      <c r="G22" s="166"/>
      <c r="H22" s="166"/>
      <c r="I22" s="166"/>
      <c r="J22" s="166"/>
      <c r="K22" s="166"/>
      <c r="L22" s="166"/>
      <c r="M22" s="167"/>
      <c r="N22" s="208"/>
      <c r="O22" s="209"/>
      <c r="P22" s="226" t="s">
        <v>86</v>
      </c>
      <c r="Q22" s="119"/>
      <c r="R22" s="226" t="s">
        <v>86</v>
      </c>
      <c r="S22" s="119"/>
      <c r="T22" s="224">
        <f>IF(P22="[Complete as applicable]","",(SUM(P22,R22)))</f>
        <v>0</v>
      </c>
      <c r="U22" s="225"/>
      <c r="V22" s="222">
        <f>IF(N22="[Enter Indirect]","",N22-T22)</f>
        <v>0</v>
      </c>
      <c r="W22" s="223"/>
    </row>
    <row r="23" spans="1:31" ht="12.75" customHeight="1" x14ac:dyDescent="0.35">
      <c r="A23" s="124" t="s">
        <v>62</v>
      </c>
      <c r="B23" s="125"/>
      <c r="C23" s="125"/>
      <c r="D23" s="125"/>
      <c r="E23" s="125"/>
      <c r="F23" s="125"/>
      <c r="G23" s="125"/>
      <c r="H23" s="125"/>
      <c r="I23" s="125"/>
      <c r="J23" s="125"/>
      <c r="K23" s="125"/>
      <c r="L23" s="125"/>
      <c r="M23" s="125"/>
      <c r="N23" s="125"/>
      <c r="O23" s="125"/>
      <c r="P23" s="125"/>
      <c r="Q23" s="125"/>
      <c r="R23" s="125"/>
      <c r="S23" s="125"/>
      <c r="T23" s="125"/>
      <c r="U23" s="125"/>
      <c r="V23" s="125"/>
      <c r="W23" s="127"/>
    </row>
    <row r="24" spans="1:31" ht="18" customHeight="1" thickBot="1" x14ac:dyDescent="0.4">
      <c r="A24" s="220" t="s">
        <v>172</v>
      </c>
      <c r="B24" s="221"/>
      <c r="C24" s="221"/>
      <c r="D24" s="221"/>
      <c r="E24" s="221"/>
      <c r="F24" s="210"/>
      <c r="G24" s="211"/>
      <c r="H24" s="211"/>
      <c r="I24" s="211"/>
      <c r="J24" s="211"/>
      <c r="K24" s="211"/>
      <c r="L24" s="211"/>
      <c r="M24" s="212"/>
      <c r="N24" s="159">
        <f>SUM(N20,N22)</f>
        <v>0</v>
      </c>
      <c r="O24" s="160"/>
      <c r="P24" s="123">
        <f>SUM(P20,P22)</f>
        <v>0</v>
      </c>
      <c r="Q24" s="123"/>
      <c r="R24" s="123">
        <f>SUM(R20,R22)</f>
        <v>0</v>
      </c>
      <c r="S24" s="123"/>
      <c r="T24" s="159">
        <f>SUM(T20,T22)</f>
        <v>0</v>
      </c>
      <c r="U24" s="160"/>
      <c r="V24" s="216">
        <f>IF(N24="","",N24-T24)</f>
        <v>0</v>
      </c>
      <c r="W24" s="138"/>
    </row>
    <row r="25" spans="1:31" x14ac:dyDescent="0.35">
      <c r="A25" s="45"/>
      <c r="B25" s="3"/>
      <c r="C25" s="3"/>
      <c r="D25" s="3"/>
      <c r="E25" s="3"/>
      <c r="F25" s="3"/>
      <c r="G25" s="3"/>
      <c r="H25" s="3"/>
      <c r="I25" s="3"/>
      <c r="J25" s="3"/>
      <c r="K25" s="3"/>
      <c r="L25" s="3"/>
      <c r="M25" s="3"/>
      <c r="N25" s="3"/>
      <c r="O25" s="3"/>
      <c r="P25" s="3"/>
      <c r="Q25" s="3"/>
      <c r="R25" s="3"/>
      <c r="S25" s="3"/>
      <c r="T25" s="3"/>
      <c r="U25" s="3"/>
      <c r="V25" s="3"/>
      <c r="W25" s="16"/>
    </row>
    <row r="26" spans="1:31" ht="13.15" x14ac:dyDescent="0.4">
      <c r="A26" s="195" t="s">
        <v>138</v>
      </c>
      <c r="B26" s="195"/>
      <c r="C26" s="195"/>
      <c r="D26" s="195"/>
      <c r="E26" s="195"/>
      <c r="F26" s="195"/>
      <c r="G26" s="195"/>
      <c r="H26" s="195"/>
      <c r="I26" s="195"/>
      <c r="J26" s="195"/>
      <c r="K26" s="195"/>
      <c r="L26" s="195"/>
      <c r="M26" s="195"/>
      <c r="N26" s="195"/>
      <c r="O26" s="195"/>
      <c r="P26" s="195"/>
      <c r="Q26" s="195"/>
      <c r="R26" s="195"/>
      <c r="S26" s="195"/>
      <c r="T26" s="195"/>
      <c r="U26" s="195"/>
      <c r="V26" s="195"/>
      <c r="W26" s="195"/>
      <c r="X26" s="31"/>
      <c r="Y26" s="31"/>
      <c r="Z26" s="31"/>
      <c r="AA26" s="31"/>
      <c r="AB26" s="31"/>
      <c r="AC26" s="31"/>
      <c r="AD26" s="31"/>
      <c r="AE26" s="31"/>
    </row>
    <row r="27" spans="1:31" ht="26.25" customHeight="1" x14ac:dyDescent="0.4">
      <c r="A27" s="52" t="s">
        <v>276</v>
      </c>
      <c r="B27" s="52"/>
      <c r="C27" s="52"/>
      <c r="D27" s="52"/>
      <c r="E27" s="52"/>
      <c r="F27" s="52"/>
      <c r="G27" s="52"/>
      <c r="H27" s="52"/>
      <c r="I27" s="52"/>
      <c r="J27" s="52"/>
      <c r="K27" s="52"/>
      <c r="L27" s="52"/>
      <c r="M27" s="52"/>
      <c r="N27" s="52"/>
      <c r="O27" s="52"/>
      <c r="P27" s="52"/>
      <c r="Q27" s="52"/>
      <c r="R27" s="52"/>
      <c r="S27" s="52"/>
      <c r="T27" s="52"/>
      <c r="U27" s="52"/>
      <c r="V27" s="52"/>
      <c r="W27" s="52"/>
      <c r="X27" s="31"/>
      <c r="Y27" s="31"/>
      <c r="Z27" s="31"/>
      <c r="AA27" s="31"/>
      <c r="AB27" s="31"/>
      <c r="AC27" s="31"/>
      <c r="AD27" s="31"/>
      <c r="AE27" s="31"/>
    </row>
    <row r="28" spans="1:31" ht="13.15" x14ac:dyDescent="0.4">
      <c r="A28" s="53" t="s">
        <v>246</v>
      </c>
      <c r="B28" s="53"/>
      <c r="C28" s="53"/>
      <c r="D28" s="53"/>
      <c r="E28" s="53"/>
      <c r="F28" s="53"/>
      <c r="G28" s="53"/>
      <c r="H28" s="53"/>
      <c r="I28" s="53"/>
      <c r="J28" s="53"/>
      <c r="K28" s="53"/>
      <c r="L28" s="53"/>
      <c r="M28" s="53"/>
      <c r="N28" s="53"/>
      <c r="O28" s="53"/>
      <c r="P28" s="53"/>
      <c r="Q28" s="53"/>
      <c r="R28" s="53"/>
      <c r="S28" s="53"/>
      <c r="T28" s="53"/>
      <c r="U28" s="53"/>
      <c r="V28" s="53"/>
      <c r="W28" s="53"/>
      <c r="X28" s="34"/>
      <c r="Y28" s="34"/>
      <c r="Z28" s="34"/>
      <c r="AA28" s="34"/>
      <c r="AB28" s="34"/>
      <c r="AC28" s="33"/>
      <c r="AD28" s="32"/>
      <c r="AE28" s="32"/>
    </row>
  </sheetData>
  <sheetProtection algorithmName="SHA-512" hashValue="Zp3G0/DIaGrmD5Q3GVcvSUR1USy++QjWfyi7uC4cQzxJN/tlNOrWWMHDjL1Fx3pIdoiL5NBmqxJWtCfwvuaKxQ==" saltValue="Dzm4VJOFKZJVR3pXI71a3A==" spinCount="100000" sheet="1" selectLockedCells="1"/>
  <mergeCells count="141">
    <mergeCell ref="N7:O8"/>
    <mergeCell ref="P7:S7"/>
    <mergeCell ref="T7:U8"/>
    <mergeCell ref="V7:W8"/>
    <mergeCell ref="E5:W5"/>
    <mergeCell ref="E4:N4"/>
    <mergeCell ref="E1:W1"/>
    <mergeCell ref="E2:W2"/>
    <mergeCell ref="E3:W3"/>
    <mergeCell ref="O4:R4"/>
    <mergeCell ref="S4:W4"/>
    <mergeCell ref="A27:W27"/>
    <mergeCell ref="N19:O19"/>
    <mergeCell ref="P19:Q19"/>
    <mergeCell ref="T19:U19"/>
    <mergeCell ref="F15:G15"/>
    <mergeCell ref="T16:U16"/>
    <mergeCell ref="H16:I16"/>
    <mergeCell ref="J16:K16"/>
    <mergeCell ref="L16:M16"/>
    <mergeCell ref="N16:O16"/>
    <mergeCell ref="P16:Q16"/>
    <mergeCell ref="H15:I15"/>
    <mergeCell ref="J15:K15"/>
    <mergeCell ref="V19:W19"/>
    <mergeCell ref="T18:U18"/>
    <mergeCell ref="V18:W18"/>
    <mergeCell ref="T17:U17"/>
    <mergeCell ref="V17:W17"/>
    <mergeCell ref="R17:S17"/>
    <mergeCell ref="A15:E15"/>
    <mergeCell ref="V16:W16"/>
    <mergeCell ref="T15:U15"/>
    <mergeCell ref="V15:W15"/>
    <mergeCell ref="P24:Q24"/>
    <mergeCell ref="F14:G14"/>
    <mergeCell ref="A16:E16"/>
    <mergeCell ref="R16:S16"/>
    <mergeCell ref="F16:G16"/>
    <mergeCell ref="F17:G17"/>
    <mergeCell ref="A17:E17"/>
    <mergeCell ref="H17:I17"/>
    <mergeCell ref="J17:K17"/>
    <mergeCell ref="L17:M17"/>
    <mergeCell ref="N17:O17"/>
    <mergeCell ref="P17:Q17"/>
    <mergeCell ref="R19:S19"/>
    <mergeCell ref="F19:G19"/>
    <mergeCell ref="A18:E18"/>
    <mergeCell ref="H18:I18"/>
    <mergeCell ref="J18:K18"/>
    <mergeCell ref="L18:M18"/>
    <mergeCell ref="N18:O18"/>
    <mergeCell ref="P18:Q18"/>
    <mergeCell ref="R18:S18"/>
    <mergeCell ref="F18:G18"/>
    <mergeCell ref="A19:E19"/>
    <mergeCell ref="H19:I19"/>
    <mergeCell ref="J19:K19"/>
    <mergeCell ref="L19:M19"/>
    <mergeCell ref="V12:W12"/>
    <mergeCell ref="A13:E13"/>
    <mergeCell ref="H13:I13"/>
    <mergeCell ref="J13:K13"/>
    <mergeCell ref="L13:M13"/>
    <mergeCell ref="N13:O13"/>
    <mergeCell ref="P13:Q13"/>
    <mergeCell ref="R15:S15"/>
    <mergeCell ref="F13:G13"/>
    <mergeCell ref="L14:M14"/>
    <mergeCell ref="N14:O14"/>
    <mergeCell ref="P14:Q14"/>
    <mergeCell ref="R14:S14"/>
    <mergeCell ref="L15:M15"/>
    <mergeCell ref="N15:O15"/>
    <mergeCell ref="P15:Q15"/>
    <mergeCell ref="T13:U13"/>
    <mergeCell ref="V13:W13"/>
    <mergeCell ref="R13:S13"/>
    <mergeCell ref="V14:W14"/>
    <mergeCell ref="T14:U14"/>
    <mergeCell ref="A14:E14"/>
    <mergeCell ref="H14:I14"/>
    <mergeCell ref="J14:K14"/>
    <mergeCell ref="F12:G12"/>
    <mergeCell ref="A12:E12"/>
    <mergeCell ref="H12:I12"/>
    <mergeCell ref="J12:K12"/>
    <mergeCell ref="L12:M12"/>
    <mergeCell ref="N12:O12"/>
    <mergeCell ref="P12:Q12"/>
    <mergeCell ref="R12:S12"/>
    <mergeCell ref="T12:U12"/>
    <mergeCell ref="T11:U11"/>
    <mergeCell ref="V11:W11"/>
    <mergeCell ref="P8:Q8"/>
    <mergeCell ref="R8:S8"/>
    <mergeCell ref="P9:Q9"/>
    <mergeCell ref="R9:S9"/>
    <mergeCell ref="A6:W6"/>
    <mergeCell ref="A7:E9"/>
    <mergeCell ref="H7:I9"/>
    <mergeCell ref="J7:K9"/>
    <mergeCell ref="L7:M9"/>
    <mergeCell ref="N9:O9"/>
    <mergeCell ref="T9:U9"/>
    <mergeCell ref="V9:W9"/>
    <mergeCell ref="F7:G9"/>
    <mergeCell ref="A10:W10"/>
    <mergeCell ref="A11:E11"/>
    <mergeCell ref="H11:I11"/>
    <mergeCell ref="J11:K11"/>
    <mergeCell ref="L11:M11"/>
    <mergeCell ref="N11:O11"/>
    <mergeCell ref="P11:Q11"/>
    <mergeCell ref="R11:S11"/>
    <mergeCell ref="F11:G11"/>
    <mergeCell ref="A26:W26"/>
    <mergeCell ref="A28:W28"/>
    <mergeCell ref="A23:W23"/>
    <mergeCell ref="A22:E22"/>
    <mergeCell ref="N22:O22"/>
    <mergeCell ref="F22:M22"/>
    <mergeCell ref="F24:M24"/>
    <mergeCell ref="A20:E20"/>
    <mergeCell ref="N20:O20"/>
    <mergeCell ref="P20:Q20"/>
    <mergeCell ref="R20:S20"/>
    <mergeCell ref="T20:U20"/>
    <mergeCell ref="V20:W20"/>
    <mergeCell ref="F20:M20"/>
    <mergeCell ref="A21:W21"/>
    <mergeCell ref="A24:E24"/>
    <mergeCell ref="N24:O24"/>
    <mergeCell ref="V22:W22"/>
    <mergeCell ref="T22:U22"/>
    <mergeCell ref="P22:Q22"/>
    <mergeCell ref="R22:S22"/>
    <mergeCell ref="R24:S24"/>
    <mergeCell ref="T24:U24"/>
    <mergeCell ref="V24:W24"/>
  </mergeCells>
  <phoneticPr fontId="0" type="noConversion"/>
  <printOptions horizontalCentered="1"/>
  <pageMargins left="0.25" right="0.25" top="0.25" bottom="0.5" header="0.25" footer="0.25"/>
  <pageSetup scale="95" orientation="landscape" r:id="rId1"/>
  <headerFooter>
    <oddFooter>&amp;LAppendix B (Required Forms), Exhibit 11 (Proposed Budget)&amp;RPage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BB29"/>
  <sheetViews>
    <sheetView showWhiteSpace="0" zoomScaleNormal="100" workbookViewId="0">
      <selection activeCell="E11" sqref="E11:F11"/>
    </sheetView>
  </sheetViews>
  <sheetFormatPr defaultRowHeight="12.75" x14ac:dyDescent="0.35"/>
  <cols>
    <col min="1" max="3" width="6.86328125" customWidth="1"/>
    <col min="4" max="4" width="7.265625" customWidth="1"/>
    <col min="5" max="10" width="4.73046875" customWidth="1"/>
    <col min="11" max="12" width="5.59765625" customWidth="1"/>
    <col min="13" max="13" width="5.3984375" customWidth="1"/>
    <col min="14" max="24" width="4.73046875" customWidth="1"/>
    <col min="25" max="26" width="5.59765625" customWidth="1"/>
    <col min="27" max="27" width="4.73046875" customWidth="1"/>
    <col min="28" max="28" width="5.59765625" customWidth="1"/>
    <col min="29" max="83" width="3.73046875" customWidth="1"/>
  </cols>
  <sheetData>
    <row r="1" spans="1:54" ht="21.95" customHeight="1" x14ac:dyDescent="0.4">
      <c r="A1" s="2" t="str">
        <f>T('Exhbiit 11 - Budget Cover Page'!A3)</f>
        <v>Program Services:</v>
      </c>
      <c r="E1" s="190" t="str">
        <f>T('Exhbiit 11 - Budget Cover Page'!F3)</f>
        <v>MEDICARE IMPROVEMENTS FOR PATIENTS AND PROVIDERS ACT (MIPPA)</v>
      </c>
      <c r="F1" s="190"/>
      <c r="G1" s="190"/>
      <c r="H1" s="190"/>
      <c r="I1" s="190"/>
      <c r="J1" s="190"/>
      <c r="K1" s="190"/>
      <c r="L1" s="190"/>
      <c r="M1" s="190"/>
      <c r="N1" s="190"/>
      <c r="O1" s="190"/>
      <c r="P1" s="190"/>
      <c r="Q1" s="190"/>
      <c r="R1" s="190"/>
      <c r="S1" s="190"/>
      <c r="T1" s="190"/>
      <c r="U1" s="190"/>
      <c r="V1" s="190"/>
      <c r="W1" s="190"/>
      <c r="X1" s="190"/>
      <c r="Y1" s="190"/>
      <c r="Z1" s="190"/>
      <c r="AA1" s="190"/>
      <c r="AB1" s="190"/>
    </row>
    <row r="2" spans="1:54" ht="21.95" customHeight="1" x14ac:dyDescent="0.4">
      <c r="A2" s="2" t="str">
        <f>T('Exhbiit 11 - Budget Cover Page'!A4)</f>
        <v>Fiscal Year:</v>
      </c>
      <c r="E2" s="240" t="str">
        <f>T('Exhbiit 11 - Budget Cover Page'!F4:AK4)</f>
        <v>2023-24</v>
      </c>
      <c r="F2" s="240"/>
      <c r="G2" s="240"/>
      <c r="H2" s="240"/>
      <c r="I2" s="240"/>
      <c r="J2" s="240"/>
      <c r="K2" s="240"/>
      <c r="L2" s="240"/>
      <c r="M2" s="240"/>
      <c r="N2" s="240"/>
      <c r="O2" s="240"/>
      <c r="P2" s="240"/>
      <c r="Q2" s="240"/>
      <c r="R2" s="240"/>
      <c r="S2" s="240"/>
      <c r="T2" s="240"/>
      <c r="U2" s="240"/>
      <c r="V2" s="240"/>
      <c r="W2" s="240"/>
      <c r="X2" s="240"/>
      <c r="Y2" s="240"/>
      <c r="Z2" s="240"/>
      <c r="AA2" s="240"/>
      <c r="AB2" s="240"/>
    </row>
    <row r="3" spans="1:54" s="7" customFormat="1" ht="21.95" hidden="1" customHeight="1" x14ac:dyDescent="0.4">
      <c r="A3" s="11" t="str">
        <f>T('Exhbiit 11 - Budget Cover Page'!A5)</f>
        <v>Subaward Number:</v>
      </c>
      <c r="B3" s="11"/>
      <c r="C3" s="11"/>
      <c r="D3" s="11"/>
      <c r="E3" s="192" t="str">
        <f>T('Exhbiit 11 - Budget Cover Page'!G5:AK5)</f>
        <v>[Enter Subaward Number]</v>
      </c>
      <c r="F3" s="192"/>
      <c r="G3" s="192"/>
      <c r="H3" s="192"/>
      <c r="I3" s="192"/>
      <c r="J3" s="192"/>
      <c r="K3" s="192"/>
      <c r="L3" s="192"/>
      <c r="M3" s="192"/>
      <c r="N3" s="192"/>
      <c r="O3" s="192"/>
      <c r="P3" s="192"/>
      <c r="Q3" s="192"/>
      <c r="R3" s="192"/>
      <c r="S3" s="192"/>
      <c r="T3" s="192"/>
      <c r="U3" s="192"/>
      <c r="V3" s="192"/>
      <c r="W3" s="192"/>
      <c r="X3" s="192"/>
      <c r="Y3" s="192"/>
      <c r="Z3" s="192"/>
      <c r="AA3" s="192"/>
      <c r="AB3" s="192"/>
    </row>
    <row r="4" spans="1:54" s="12" customFormat="1" ht="21.95" hidden="1" customHeight="1" x14ac:dyDescent="0.4">
      <c r="A4" s="11" t="s">
        <v>89</v>
      </c>
      <c r="B4" s="11"/>
      <c r="C4" s="11"/>
      <c r="D4" s="11"/>
      <c r="E4" s="191" t="str">
        <f>T('Exhbiit 11 - Budget Cover Page'!G6:L6)</f>
        <v>N/A</v>
      </c>
      <c r="F4" s="191"/>
      <c r="G4" s="191"/>
      <c r="H4" s="191"/>
      <c r="I4" s="191"/>
      <c r="J4" s="191"/>
      <c r="K4" s="191"/>
      <c r="L4" s="191"/>
      <c r="M4" s="191"/>
      <c r="N4" s="191"/>
      <c r="O4" s="191"/>
      <c r="P4" s="191"/>
      <c r="Q4" s="60" t="s">
        <v>90</v>
      </c>
      <c r="R4" s="60"/>
      <c r="S4" s="60"/>
      <c r="T4" s="60"/>
      <c r="U4" s="60"/>
      <c r="V4" s="192" t="str">
        <f>T('Exhbiit 11 - Budget Cover Page'!Z6:AF6)</f>
        <v>N/A</v>
      </c>
      <c r="W4" s="192"/>
      <c r="X4" s="192"/>
      <c r="Y4" s="192"/>
      <c r="Z4" s="192"/>
      <c r="AA4" s="192"/>
      <c r="AB4" s="192"/>
      <c r="AC4" s="8"/>
      <c r="AD4" s="8"/>
      <c r="AE4" s="8"/>
      <c r="AF4" s="8"/>
      <c r="AG4" s="8"/>
      <c r="AH4" s="8"/>
      <c r="AI4" s="8"/>
      <c r="AJ4" s="8"/>
      <c r="AK4" s="8"/>
      <c r="AZ4" s="13"/>
      <c r="BB4" s="14" t="s">
        <v>55</v>
      </c>
    </row>
    <row r="5" spans="1:54" ht="21.95" customHeight="1" x14ac:dyDescent="0.4">
      <c r="A5" s="2" t="str">
        <f>T('Exhbiit 11 - Budget Cover Page'!A7:F7)</f>
        <v>Bidder's Legal Name:</v>
      </c>
      <c r="B5" s="1"/>
      <c r="C5" s="1"/>
      <c r="D5" s="1"/>
      <c r="E5" s="192" t="str">
        <f>T('Exhbiit 11 - Budget Cover Page'!F7:AK7)</f>
        <v>[Enter Legal Name]</v>
      </c>
      <c r="F5" s="192"/>
      <c r="G5" s="192"/>
      <c r="H5" s="192"/>
      <c r="I5" s="192"/>
      <c r="J5" s="192"/>
      <c r="K5" s="192"/>
      <c r="L5" s="192"/>
      <c r="M5" s="192"/>
      <c r="N5" s="192"/>
      <c r="O5" s="192"/>
      <c r="P5" s="192"/>
      <c r="Q5" s="192"/>
      <c r="R5" s="192"/>
      <c r="S5" s="192"/>
      <c r="T5" s="192"/>
      <c r="U5" s="192"/>
      <c r="V5" s="192"/>
      <c r="W5" s="192"/>
      <c r="X5" s="192"/>
      <c r="Y5" s="192"/>
      <c r="Z5" s="192"/>
      <c r="AA5" s="192"/>
      <c r="AB5" s="192"/>
    </row>
    <row r="6" spans="1:54" ht="25.5" customHeight="1" thickBot="1" x14ac:dyDescent="0.45">
      <c r="A6" s="60" t="s">
        <v>122</v>
      </c>
      <c r="B6" s="60"/>
      <c r="C6" s="60"/>
      <c r="D6" s="60"/>
      <c r="E6" s="60"/>
      <c r="F6" s="60"/>
      <c r="G6" s="60"/>
      <c r="H6" s="60"/>
      <c r="I6" s="60"/>
      <c r="J6" s="60"/>
      <c r="K6" s="60"/>
      <c r="L6" s="60"/>
      <c r="M6" s="60"/>
      <c r="N6" s="60"/>
      <c r="O6" s="60"/>
      <c r="P6" s="60"/>
      <c r="Q6" s="60"/>
      <c r="R6" s="60"/>
      <c r="S6" s="60"/>
      <c r="T6" s="60"/>
      <c r="U6" s="60"/>
      <c r="V6" s="60"/>
      <c r="W6" s="60"/>
      <c r="X6" s="60"/>
      <c r="Y6" s="60"/>
      <c r="Z6" s="60"/>
      <c r="AA6" s="60"/>
      <c r="AB6" s="60"/>
    </row>
    <row r="7" spans="1:54" ht="21" customHeight="1" x14ac:dyDescent="0.35">
      <c r="A7" s="112" t="s">
        <v>25</v>
      </c>
      <c r="B7" s="128"/>
      <c r="C7" s="128"/>
      <c r="D7" s="128"/>
      <c r="E7" s="112" t="s">
        <v>23</v>
      </c>
      <c r="F7" s="112"/>
      <c r="G7" s="112" t="s">
        <v>103</v>
      </c>
      <c r="H7" s="112"/>
      <c r="I7" s="112" t="s">
        <v>21</v>
      </c>
      <c r="J7" s="129"/>
      <c r="K7" s="197" t="s">
        <v>33</v>
      </c>
      <c r="L7" s="198"/>
      <c r="M7" s="201" t="s">
        <v>220</v>
      </c>
      <c r="N7" s="202"/>
      <c r="O7" s="203" t="s">
        <v>227</v>
      </c>
      <c r="P7" s="204"/>
      <c r="Q7" s="204"/>
      <c r="R7" s="204"/>
      <c r="S7" s="204"/>
      <c r="T7" s="204"/>
      <c r="U7" s="204"/>
      <c r="V7" s="204"/>
      <c r="W7" s="204"/>
      <c r="X7" s="205"/>
      <c r="Y7" s="197" t="s">
        <v>34</v>
      </c>
      <c r="Z7" s="198"/>
      <c r="AA7" s="201" t="s">
        <v>36</v>
      </c>
      <c r="AB7" s="202"/>
      <c r="AC7" s="3"/>
    </row>
    <row r="8" spans="1:54" ht="36.75" customHeight="1" x14ac:dyDescent="0.35">
      <c r="A8" s="112"/>
      <c r="B8" s="128"/>
      <c r="C8" s="128"/>
      <c r="D8" s="128"/>
      <c r="E8" s="112"/>
      <c r="F8" s="112"/>
      <c r="G8" s="112"/>
      <c r="H8" s="112"/>
      <c r="I8" s="112"/>
      <c r="J8" s="129"/>
      <c r="K8" s="199"/>
      <c r="L8" s="200"/>
      <c r="M8" s="134"/>
      <c r="N8" s="132"/>
      <c r="O8" s="112" t="s">
        <v>200</v>
      </c>
      <c r="P8" s="112"/>
      <c r="Q8" s="112"/>
      <c r="R8" s="112"/>
      <c r="S8" s="112" t="s">
        <v>22</v>
      </c>
      <c r="T8" s="112"/>
      <c r="U8" s="112"/>
      <c r="V8" s="112"/>
      <c r="W8" s="129" t="s">
        <v>16</v>
      </c>
      <c r="X8" s="133"/>
      <c r="Y8" s="199"/>
      <c r="Z8" s="200"/>
      <c r="AA8" s="199"/>
      <c r="AB8" s="206"/>
      <c r="AC8" s="3"/>
    </row>
    <row r="9" spans="1:54" s="4" customFormat="1" ht="27.75" customHeight="1" x14ac:dyDescent="0.3">
      <c r="A9" s="128"/>
      <c r="B9" s="128"/>
      <c r="C9" s="128"/>
      <c r="D9" s="128"/>
      <c r="E9" s="112"/>
      <c r="F9" s="112"/>
      <c r="G9" s="112"/>
      <c r="H9" s="112"/>
      <c r="I9" s="112"/>
      <c r="J9" s="129"/>
      <c r="K9" s="130" t="s">
        <v>32</v>
      </c>
      <c r="L9" s="131"/>
      <c r="M9" s="134" t="s">
        <v>57</v>
      </c>
      <c r="N9" s="132"/>
      <c r="O9" s="112" t="s">
        <v>38</v>
      </c>
      <c r="P9" s="112"/>
      <c r="Q9" s="112" t="s">
        <v>39</v>
      </c>
      <c r="R9" s="128"/>
      <c r="S9" s="112" t="s">
        <v>38</v>
      </c>
      <c r="T9" s="112"/>
      <c r="U9" s="112" t="s">
        <v>39</v>
      </c>
      <c r="V9" s="128"/>
      <c r="W9" s="129" t="s">
        <v>38</v>
      </c>
      <c r="X9" s="133"/>
      <c r="Y9" s="130" t="s">
        <v>35</v>
      </c>
      <c r="Z9" s="131"/>
      <c r="AA9" s="130" t="s">
        <v>37</v>
      </c>
      <c r="AB9" s="132"/>
      <c r="AC9" s="3"/>
    </row>
    <row r="10" spans="1:54" x14ac:dyDescent="0.35">
      <c r="A10" s="124" t="s">
        <v>59</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7"/>
      <c r="AC10" s="3"/>
    </row>
    <row r="11" spans="1:54" s="1" customFormat="1" ht="23.25" customHeight="1" x14ac:dyDescent="0.35">
      <c r="A11" s="207" t="s">
        <v>66</v>
      </c>
      <c r="B11" s="207"/>
      <c r="C11" s="207"/>
      <c r="D11" s="207"/>
      <c r="E11" s="241"/>
      <c r="F11" s="241"/>
      <c r="G11" s="242"/>
      <c r="H11" s="242"/>
      <c r="I11" s="181"/>
      <c r="J11" s="153"/>
      <c r="K11" s="115" t="str">
        <f t="shared" ref="K11:K18" si="0">IF(E11="","",E11*G11*I11)</f>
        <v/>
      </c>
      <c r="L11" s="116"/>
      <c r="M11" s="118"/>
      <c r="N11" s="111"/>
      <c r="O11" s="111"/>
      <c r="P11" s="111"/>
      <c r="Q11" s="111"/>
      <c r="R11" s="111"/>
      <c r="S11" s="111"/>
      <c r="T11" s="111"/>
      <c r="U11" s="111"/>
      <c r="V11" s="111"/>
      <c r="W11" s="113"/>
      <c r="X11" s="114"/>
      <c r="Y11" s="115" t="str">
        <f t="shared" ref="Y11:Y18" si="1">IF(K11="","",SUM(M11:X11))</f>
        <v/>
      </c>
      <c r="Z11" s="116"/>
      <c r="AA11" s="121" t="str">
        <f t="shared" ref="AA11:AA18" si="2">IF(K11="","",(K11-Y11))</f>
        <v/>
      </c>
      <c r="AB11" s="122"/>
      <c r="AC11" s="3"/>
    </row>
    <row r="12" spans="1:54" ht="23.25" customHeight="1" x14ac:dyDescent="0.35">
      <c r="A12" s="207" t="s">
        <v>201</v>
      </c>
      <c r="B12" s="207"/>
      <c r="C12" s="207"/>
      <c r="D12" s="207"/>
      <c r="E12" s="245"/>
      <c r="F12" s="246"/>
      <c r="G12" s="247"/>
      <c r="H12" s="248"/>
      <c r="I12" s="153"/>
      <c r="J12" s="154"/>
      <c r="K12" s="115" t="str">
        <f t="shared" si="0"/>
        <v/>
      </c>
      <c r="L12" s="116"/>
      <c r="M12" s="117"/>
      <c r="N12" s="118"/>
      <c r="O12" s="249"/>
      <c r="P12" s="118"/>
      <c r="Q12" s="249"/>
      <c r="R12" s="118"/>
      <c r="S12" s="249"/>
      <c r="T12" s="118"/>
      <c r="U12" s="249"/>
      <c r="V12" s="118"/>
      <c r="W12" s="114"/>
      <c r="X12" s="250"/>
      <c r="Y12" s="115" t="str">
        <f t="shared" si="1"/>
        <v/>
      </c>
      <c r="Z12" s="116"/>
      <c r="AA12" s="121" t="str">
        <f t="shared" si="2"/>
        <v/>
      </c>
      <c r="AB12" s="122"/>
      <c r="AC12" s="3"/>
    </row>
    <row r="13" spans="1:54" ht="23.25" customHeight="1" x14ac:dyDescent="0.35">
      <c r="A13" s="243" t="s">
        <v>84</v>
      </c>
      <c r="B13" s="244"/>
      <c r="C13" s="244"/>
      <c r="D13" s="244"/>
      <c r="E13" s="245"/>
      <c r="F13" s="246"/>
      <c r="G13" s="247"/>
      <c r="H13" s="248"/>
      <c r="I13" s="153"/>
      <c r="J13" s="154"/>
      <c r="K13" s="109" t="str">
        <f t="shared" si="0"/>
        <v/>
      </c>
      <c r="L13" s="110"/>
      <c r="M13" s="117"/>
      <c r="N13" s="118"/>
      <c r="O13" s="249"/>
      <c r="P13" s="118"/>
      <c r="Q13" s="249"/>
      <c r="R13" s="118"/>
      <c r="S13" s="249"/>
      <c r="T13" s="118"/>
      <c r="U13" s="249"/>
      <c r="V13" s="118"/>
      <c r="W13" s="114"/>
      <c r="X13" s="250"/>
      <c r="Y13" s="115" t="str">
        <f t="shared" si="1"/>
        <v/>
      </c>
      <c r="Z13" s="116"/>
      <c r="AA13" s="121" t="str">
        <f t="shared" si="2"/>
        <v/>
      </c>
      <c r="AB13" s="122"/>
      <c r="AC13" s="3"/>
    </row>
    <row r="14" spans="1:54" ht="23.25" customHeight="1" x14ac:dyDescent="0.35">
      <c r="A14" s="243" t="s">
        <v>84</v>
      </c>
      <c r="B14" s="244"/>
      <c r="C14" s="244"/>
      <c r="D14" s="244"/>
      <c r="E14" s="245"/>
      <c r="F14" s="246"/>
      <c r="G14" s="247"/>
      <c r="H14" s="248"/>
      <c r="I14" s="153"/>
      <c r="J14" s="154"/>
      <c r="K14" s="109" t="str">
        <f t="shared" si="0"/>
        <v/>
      </c>
      <c r="L14" s="110"/>
      <c r="M14" s="117"/>
      <c r="N14" s="118"/>
      <c r="O14" s="249"/>
      <c r="P14" s="118"/>
      <c r="Q14" s="249"/>
      <c r="R14" s="118"/>
      <c r="S14" s="249"/>
      <c r="T14" s="118"/>
      <c r="U14" s="249"/>
      <c r="V14" s="118"/>
      <c r="W14" s="114"/>
      <c r="X14" s="250"/>
      <c r="Y14" s="109" t="str">
        <f t="shared" si="1"/>
        <v/>
      </c>
      <c r="Z14" s="110"/>
      <c r="AA14" s="139" t="str">
        <f t="shared" si="2"/>
        <v/>
      </c>
      <c r="AB14" s="140"/>
      <c r="AC14" s="3"/>
    </row>
    <row r="15" spans="1:54" ht="23.25" customHeight="1" x14ac:dyDescent="0.35">
      <c r="A15" s="243" t="s">
        <v>84</v>
      </c>
      <c r="B15" s="244"/>
      <c r="C15" s="244"/>
      <c r="D15" s="244"/>
      <c r="E15" s="245"/>
      <c r="F15" s="246"/>
      <c r="G15" s="247"/>
      <c r="H15" s="248"/>
      <c r="I15" s="153"/>
      <c r="J15" s="154"/>
      <c r="K15" s="109" t="str">
        <f t="shared" si="0"/>
        <v/>
      </c>
      <c r="L15" s="110"/>
      <c r="M15" s="117"/>
      <c r="N15" s="118"/>
      <c r="O15" s="249"/>
      <c r="P15" s="118"/>
      <c r="Q15" s="249"/>
      <c r="R15" s="118"/>
      <c r="S15" s="249"/>
      <c r="T15" s="118"/>
      <c r="U15" s="249"/>
      <c r="V15" s="118"/>
      <c r="W15" s="114"/>
      <c r="X15" s="250"/>
      <c r="Y15" s="109" t="str">
        <f t="shared" si="1"/>
        <v/>
      </c>
      <c r="Z15" s="110"/>
      <c r="AA15" s="139" t="str">
        <f t="shared" si="2"/>
        <v/>
      </c>
      <c r="AB15" s="140"/>
      <c r="AC15" s="3"/>
    </row>
    <row r="16" spans="1:54" ht="23.25" customHeight="1" x14ac:dyDescent="0.35">
      <c r="A16" s="243" t="s">
        <v>84</v>
      </c>
      <c r="B16" s="244"/>
      <c r="C16" s="244"/>
      <c r="D16" s="244"/>
      <c r="E16" s="245"/>
      <c r="F16" s="246"/>
      <c r="G16" s="247"/>
      <c r="H16" s="248"/>
      <c r="I16" s="153"/>
      <c r="J16" s="154"/>
      <c r="K16" s="109" t="str">
        <f t="shared" si="0"/>
        <v/>
      </c>
      <c r="L16" s="110"/>
      <c r="M16" s="117"/>
      <c r="N16" s="118"/>
      <c r="O16" s="249"/>
      <c r="P16" s="118"/>
      <c r="Q16" s="249"/>
      <c r="R16" s="118"/>
      <c r="S16" s="249"/>
      <c r="T16" s="118"/>
      <c r="U16" s="249"/>
      <c r="V16" s="118"/>
      <c r="W16" s="114"/>
      <c r="X16" s="250"/>
      <c r="Y16" s="109" t="str">
        <f t="shared" si="1"/>
        <v/>
      </c>
      <c r="Z16" s="110"/>
      <c r="AA16" s="139" t="str">
        <f t="shared" si="2"/>
        <v/>
      </c>
      <c r="AB16" s="140"/>
      <c r="AC16" s="3"/>
    </row>
    <row r="17" spans="1:31" ht="23.25" customHeight="1" x14ac:dyDescent="0.35">
      <c r="A17" s="243" t="s">
        <v>84</v>
      </c>
      <c r="B17" s="244"/>
      <c r="C17" s="244"/>
      <c r="D17" s="244"/>
      <c r="E17" s="245"/>
      <c r="F17" s="246"/>
      <c r="G17" s="247"/>
      <c r="H17" s="248"/>
      <c r="I17" s="153"/>
      <c r="J17" s="154"/>
      <c r="K17" s="109" t="str">
        <f t="shared" si="0"/>
        <v/>
      </c>
      <c r="L17" s="110"/>
      <c r="M17" s="117"/>
      <c r="N17" s="118"/>
      <c r="O17" s="249"/>
      <c r="P17" s="118"/>
      <c r="Q17" s="249"/>
      <c r="R17" s="118"/>
      <c r="S17" s="249"/>
      <c r="T17" s="118"/>
      <c r="U17" s="249"/>
      <c r="V17" s="118"/>
      <c r="W17" s="114"/>
      <c r="X17" s="250"/>
      <c r="Y17" s="109" t="str">
        <f t="shared" si="1"/>
        <v/>
      </c>
      <c r="Z17" s="110"/>
      <c r="AA17" s="139" t="str">
        <f t="shared" si="2"/>
        <v/>
      </c>
      <c r="AB17" s="140"/>
      <c r="AC17" s="3"/>
    </row>
    <row r="18" spans="1:31" ht="23.25" customHeight="1" x14ac:dyDescent="0.35">
      <c r="A18" s="243" t="s">
        <v>84</v>
      </c>
      <c r="B18" s="244"/>
      <c r="C18" s="244"/>
      <c r="D18" s="244"/>
      <c r="E18" s="245"/>
      <c r="F18" s="246"/>
      <c r="G18" s="247"/>
      <c r="H18" s="248"/>
      <c r="I18" s="153"/>
      <c r="J18" s="154"/>
      <c r="K18" s="109" t="str">
        <f t="shared" si="0"/>
        <v/>
      </c>
      <c r="L18" s="110"/>
      <c r="M18" s="117"/>
      <c r="N18" s="118"/>
      <c r="O18" s="249"/>
      <c r="P18" s="118"/>
      <c r="Q18" s="249"/>
      <c r="R18" s="118"/>
      <c r="S18" s="249"/>
      <c r="T18" s="118"/>
      <c r="U18" s="249"/>
      <c r="V18" s="118"/>
      <c r="W18" s="114"/>
      <c r="X18" s="250"/>
      <c r="Y18" s="109" t="str">
        <f t="shared" si="1"/>
        <v/>
      </c>
      <c r="Z18" s="110"/>
      <c r="AA18" s="139" t="str">
        <f t="shared" si="2"/>
        <v/>
      </c>
      <c r="AB18" s="140"/>
      <c r="AC18" s="3"/>
    </row>
    <row r="19" spans="1:31" ht="25.5" customHeight="1" x14ac:dyDescent="0.35">
      <c r="A19" s="252" t="s">
        <v>123</v>
      </c>
      <c r="B19" s="253"/>
      <c r="C19" s="253"/>
      <c r="D19" s="254"/>
      <c r="E19" s="174"/>
      <c r="F19" s="175"/>
      <c r="G19" s="175"/>
      <c r="H19" s="175"/>
      <c r="I19" s="175"/>
      <c r="J19" s="176"/>
      <c r="K19" s="109">
        <f>SUM(K11:L18)</f>
        <v>0</v>
      </c>
      <c r="L19" s="110"/>
      <c r="M19" s="109">
        <f>SUM(M11:N18)</f>
        <v>0</v>
      </c>
      <c r="N19" s="164"/>
      <c r="O19" s="158">
        <f>SUM(O11:P18)</f>
        <v>0</v>
      </c>
      <c r="P19" s="164"/>
      <c r="Q19" s="158">
        <f>SUM(Q11:R18)</f>
        <v>0</v>
      </c>
      <c r="R19" s="164"/>
      <c r="S19" s="158">
        <f>SUM(S11:T18)</f>
        <v>0</v>
      </c>
      <c r="T19" s="164"/>
      <c r="U19" s="158">
        <f>SUM(U11:V18)</f>
        <v>0</v>
      </c>
      <c r="V19" s="164"/>
      <c r="W19" s="158">
        <f>SUM(W11:X18)</f>
        <v>0</v>
      </c>
      <c r="X19" s="110"/>
      <c r="Y19" s="109">
        <f>SUM(Y11:Z18)</f>
        <v>0</v>
      </c>
      <c r="Z19" s="110"/>
      <c r="AA19" s="251">
        <f>SUM(AA11:AB18)</f>
        <v>0</v>
      </c>
      <c r="AB19" s="216"/>
      <c r="AC19" s="3"/>
    </row>
    <row r="20" spans="1:31" x14ac:dyDescent="0.35">
      <c r="A20" s="124" t="s">
        <v>60</v>
      </c>
      <c r="B20" s="125"/>
      <c r="C20" s="125"/>
      <c r="D20" s="125"/>
      <c r="E20" s="125"/>
      <c r="F20" s="125"/>
      <c r="G20" s="125"/>
      <c r="H20" s="125"/>
      <c r="I20" s="125"/>
      <c r="J20" s="125"/>
      <c r="K20" s="177"/>
      <c r="L20" s="177"/>
      <c r="M20" s="125"/>
      <c r="N20" s="125"/>
      <c r="O20" s="125"/>
      <c r="P20" s="125"/>
      <c r="Q20" s="125"/>
      <c r="R20" s="125"/>
      <c r="S20" s="125"/>
      <c r="T20" s="125"/>
      <c r="U20" s="125"/>
      <c r="V20" s="125"/>
      <c r="W20" s="125"/>
      <c r="X20" s="125"/>
      <c r="Y20" s="125"/>
      <c r="Z20" s="125"/>
      <c r="AA20" s="125"/>
      <c r="AB20" s="127"/>
      <c r="AC20" s="3"/>
    </row>
    <row r="21" spans="1:31" ht="25.5" customHeight="1" x14ac:dyDescent="0.35">
      <c r="A21" s="156" t="s">
        <v>124</v>
      </c>
      <c r="B21" s="157"/>
      <c r="C21" s="157"/>
      <c r="D21" s="257"/>
      <c r="E21" s="260"/>
      <c r="F21" s="261"/>
      <c r="G21" s="262"/>
      <c r="H21" s="263"/>
      <c r="I21" s="264"/>
      <c r="J21" s="265"/>
      <c r="K21" s="258" t="str">
        <f>IF(E21="","",E21*G21*I21)</f>
        <v/>
      </c>
      <c r="L21" s="259"/>
      <c r="M21" s="135" t="s">
        <v>136</v>
      </c>
      <c r="N21" s="136"/>
      <c r="O21" s="255" t="s">
        <v>86</v>
      </c>
      <c r="P21" s="256"/>
      <c r="Q21" s="255" t="s">
        <v>86</v>
      </c>
      <c r="R21" s="256"/>
      <c r="S21" s="255" t="s">
        <v>86</v>
      </c>
      <c r="T21" s="256"/>
      <c r="U21" s="255" t="s">
        <v>86</v>
      </c>
      <c r="V21" s="256"/>
      <c r="W21" s="255" t="s">
        <v>86</v>
      </c>
      <c r="X21" s="256"/>
      <c r="Y21" s="186" t="str">
        <f>IF(K21="","",SUM(M21:X21))</f>
        <v/>
      </c>
      <c r="Z21" s="187"/>
      <c r="AA21" s="139" t="str">
        <f>IF(K21="","",(K21-Y21))</f>
        <v/>
      </c>
      <c r="AB21" s="140"/>
      <c r="AC21" s="3"/>
    </row>
    <row r="22" spans="1:31" ht="15" customHeight="1" x14ac:dyDescent="0.35">
      <c r="A22" s="156" t="s">
        <v>65</v>
      </c>
      <c r="B22" s="157"/>
      <c r="C22" s="157"/>
      <c r="D22" s="157"/>
      <c r="E22" s="157"/>
      <c r="F22" s="157"/>
      <c r="G22" s="157"/>
      <c r="H22" s="157"/>
      <c r="I22" s="157"/>
      <c r="J22" s="157"/>
      <c r="K22" s="162" t="str">
        <f>IF(K21="","",IF(M21&lt;=(0.1*M19),"No","Yes; please revise."))</f>
        <v/>
      </c>
      <c r="L22" s="162"/>
      <c r="M22" s="162"/>
      <c r="N22" s="162"/>
      <c r="O22" s="162"/>
      <c r="P22" s="162"/>
      <c r="Q22" s="162"/>
      <c r="R22" s="162"/>
      <c r="S22" s="162"/>
      <c r="T22" s="162"/>
      <c r="U22" s="162"/>
      <c r="V22" s="162"/>
      <c r="W22" s="162"/>
      <c r="X22" s="162"/>
      <c r="Y22" s="162"/>
      <c r="Z22" s="162"/>
      <c r="AA22" s="162"/>
      <c r="AB22" s="163"/>
      <c r="AC22" s="3"/>
    </row>
    <row r="23" spans="1:31" x14ac:dyDescent="0.35">
      <c r="A23" s="124" t="s">
        <v>62</v>
      </c>
      <c r="B23" s="125"/>
      <c r="C23" s="125"/>
      <c r="D23" s="125"/>
      <c r="E23" s="125"/>
      <c r="F23" s="125"/>
      <c r="G23" s="125"/>
      <c r="H23" s="125"/>
      <c r="I23" s="125"/>
      <c r="J23" s="125"/>
      <c r="K23" s="126"/>
      <c r="L23" s="126"/>
      <c r="M23" s="125"/>
      <c r="N23" s="125"/>
      <c r="O23" s="125"/>
      <c r="P23" s="125"/>
      <c r="Q23" s="125"/>
      <c r="R23" s="125"/>
      <c r="S23" s="125"/>
      <c r="T23" s="125"/>
      <c r="U23" s="125"/>
      <c r="V23" s="125"/>
      <c r="W23" s="125"/>
      <c r="X23" s="125"/>
      <c r="Y23" s="125"/>
      <c r="Z23" s="125"/>
      <c r="AA23" s="125"/>
      <c r="AB23" s="127"/>
      <c r="AC23" s="3"/>
    </row>
    <row r="24" spans="1:31" ht="25.5" customHeight="1" thickBot="1" x14ac:dyDescent="0.4">
      <c r="A24" s="266" t="s">
        <v>125</v>
      </c>
      <c r="B24" s="266"/>
      <c r="C24" s="266"/>
      <c r="D24" s="266"/>
      <c r="E24" s="165"/>
      <c r="F24" s="166"/>
      <c r="G24" s="166"/>
      <c r="H24" s="166"/>
      <c r="I24" s="166"/>
      <c r="J24" s="167"/>
      <c r="K24" s="159">
        <f>SUM(K19,K21)</f>
        <v>0</v>
      </c>
      <c r="L24" s="160"/>
      <c r="M24" s="164">
        <f>SUM(M19,M21)</f>
        <v>0</v>
      </c>
      <c r="N24" s="123"/>
      <c r="O24" s="123">
        <f>SUM(O19,O21)</f>
        <v>0</v>
      </c>
      <c r="P24" s="123"/>
      <c r="Q24" s="123">
        <f>SUM(Q19,Q21)</f>
        <v>0</v>
      </c>
      <c r="R24" s="123"/>
      <c r="S24" s="123">
        <f>SUM(S19,S21)</f>
        <v>0</v>
      </c>
      <c r="T24" s="123"/>
      <c r="U24" s="123">
        <f>SUM(U19,U21)</f>
        <v>0</v>
      </c>
      <c r="V24" s="123"/>
      <c r="W24" s="123">
        <f>SUM(W19,W21)</f>
        <v>0</v>
      </c>
      <c r="X24" s="158"/>
      <c r="Y24" s="159">
        <f>SUM(Y19,Y21)</f>
        <v>0</v>
      </c>
      <c r="Z24" s="160"/>
      <c r="AA24" s="137">
        <f>IF(K24="","",(K24-Y24))</f>
        <v>0</v>
      </c>
      <c r="AB24" s="138"/>
      <c r="AC24" s="3"/>
    </row>
    <row r="25" spans="1:31" x14ac:dyDescent="0.3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31" ht="13.15" x14ac:dyDescent="0.4">
      <c r="A26" s="195" t="s">
        <v>138</v>
      </c>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31"/>
      <c r="AD26" s="31"/>
      <c r="AE26" s="31"/>
    </row>
    <row r="27" spans="1:31" ht="13.15" x14ac:dyDescent="0.4">
      <c r="A27" s="52" t="s">
        <v>248</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31"/>
      <c r="AD27" s="31"/>
      <c r="AE27" s="31"/>
    </row>
    <row r="28" spans="1:31" ht="27" customHeight="1" x14ac:dyDescent="0.35">
      <c r="A28" s="69" t="s">
        <v>214</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3"/>
    </row>
    <row r="29" spans="1:31" ht="14.25" customHeight="1" x14ac:dyDescent="0.35">
      <c r="A29" s="69" t="s">
        <v>229</v>
      </c>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3"/>
    </row>
  </sheetData>
  <sheetProtection algorithmName="SHA-512" hashValue="xX5yt1/ejEwQ5aC5g9hlrQbtycFp4P7dgmg+fMmVp+hx3XJ69TBwrLMYa7cjenWWHKXNMk76OxX2p7Q+/YHgjA==" saltValue="N+vQBLXKK2MgniLBGwKLEQ==" spinCount="100000" sheet="1" selectLockedCells="1"/>
  <mergeCells count="177">
    <mergeCell ref="A29:AB29"/>
    <mergeCell ref="A22:J22"/>
    <mergeCell ref="K22:AB22"/>
    <mergeCell ref="S24:T24"/>
    <mergeCell ref="U24:V24"/>
    <mergeCell ref="W24:X24"/>
    <mergeCell ref="Y24:Z24"/>
    <mergeCell ref="AA24:AB24"/>
    <mergeCell ref="A24:D24"/>
    <mergeCell ref="E24:J24"/>
    <mergeCell ref="K24:L24"/>
    <mergeCell ref="M24:N24"/>
    <mergeCell ref="O24:P24"/>
    <mergeCell ref="Q24:R24"/>
    <mergeCell ref="A28:AB28"/>
    <mergeCell ref="A26:AB26"/>
    <mergeCell ref="A27:AB27"/>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S19:T19"/>
    <mergeCell ref="U19:V19"/>
    <mergeCell ref="W19:X19"/>
    <mergeCell ref="Y19:Z19"/>
    <mergeCell ref="AA19:AB19"/>
    <mergeCell ref="A20:AB20"/>
    <mergeCell ref="A19:D19"/>
    <mergeCell ref="K19:L19"/>
    <mergeCell ref="M19:N19"/>
    <mergeCell ref="O19:P19"/>
    <mergeCell ref="Q19:R19"/>
    <mergeCell ref="E19:J19"/>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O13:P13"/>
    <mergeCell ref="Q13:R13"/>
    <mergeCell ref="S13:T13"/>
    <mergeCell ref="U13:V13"/>
    <mergeCell ref="W13:X13"/>
    <mergeCell ref="S12:T12"/>
    <mergeCell ref="U12:V12"/>
    <mergeCell ref="W12:X12"/>
    <mergeCell ref="Y12:Z12"/>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Y9:Z9"/>
    <mergeCell ref="AA9:AB9"/>
    <mergeCell ref="A10:AB10"/>
    <mergeCell ref="A11:D11"/>
    <mergeCell ref="E11:F11"/>
    <mergeCell ref="G11:H11"/>
    <mergeCell ref="I11:J11"/>
    <mergeCell ref="K11:L11"/>
    <mergeCell ref="A7:D9"/>
    <mergeCell ref="E7:F9"/>
    <mergeCell ref="G7:H9"/>
    <mergeCell ref="I7:J9"/>
    <mergeCell ref="K9:L9"/>
    <mergeCell ref="M9:N9"/>
    <mergeCell ref="O9:P9"/>
    <mergeCell ref="Q9:R9"/>
    <mergeCell ref="S9:T9"/>
    <mergeCell ref="U9:V9"/>
    <mergeCell ref="W9:X9"/>
    <mergeCell ref="M7:N8"/>
    <mergeCell ref="O7:X7"/>
    <mergeCell ref="K7:L8"/>
    <mergeCell ref="E3:AB3"/>
    <mergeCell ref="E2:AB2"/>
    <mergeCell ref="E1:AB1"/>
    <mergeCell ref="E4:P4"/>
    <mergeCell ref="A6:AB6"/>
    <mergeCell ref="O8:R8"/>
    <mergeCell ref="S8:V8"/>
    <mergeCell ref="W8:X8"/>
    <mergeCell ref="Q4:U4"/>
    <mergeCell ref="V4:AB4"/>
    <mergeCell ref="E5:AB5"/>
    <mergeCell ref="Y7:Z8"/>
    <mergeCell ref="AA7:AB8"/>
  </mergeCells>
  <conditionalFormatting sqref="K22:AB22">
    <cfRule type="containsText" dxfId="40" priority="1" operator="containsText" text="Yes; please revise.">
      <formula>NOT(ISERROR(SEARCH("Yes; please revise.",K22)))</formula>
    </cfRule>
  </conditionalFormatting>
  <printOptions horizontalCentered="1"/>
  <pageMargins left="0.25" right="0.25" top="0.25" bottom="0.5" header="0.25" footer="0.25"/>
  <pageSetup scale="78" orientation="landscape" r:id="rId1"/>
  <headerFooter>
    <oddFooter>&amp;LAppendix B (Required Forms), Exhibit 11 (Proposed Budget)&amp;RPage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B29"/>
  <sheetViews>
    <sheetView zoomScaleNormal="100" workbookViewId="0">
      <selection activeCell="G11" sqref="G11:H11"/>
    </sheetView>
  </sheetViews>
  <sheetFormatPr defaultRowHeight="12.75" x14ac:dyDescent="0.35"/>
  <cols>
    <col min="1" max="1" width="3.3984375" customWidth="1"/>
    <col min="2" max="2" width="3.73046875" customWidth="1"/>
    <col min="3" max="3" width="4" customWidth="1"/>
    <col min="4" max="4" width="5.86328125" customWidth="1"/>
    <col min="5" max="5" width="7.265625" customWidth="1"/>
    <col min="6" max="8" width="4.265625" customWidth="1"/>
    <col min="9" max="10" width="5.1328125" customWidth="1"/>
    <col min="11" max="12" width="4.265625" customWidth="1"/>
    <col min="13" max="14" width="5.86328125" customWidth="1"/>
    <col min="15" max="15" width="4.73046875" customWidth="1"/>
    <col min="16" max="16" width="5.3984375" customWidth="1"/>
    <col min="17" max="26" width="4.265625" customWidth="1"/>
    <col min="27" max="28" width="5.86328125" customWidth="1"/>
    <col min="29" max="29" width="4.265625" customWidth="1"/>
    <col min="30" max="30" width="7.1328125" customWidth="1"/>
    <col min="31" max="85" width="3.73046875" customWidth="1"/>
  </cols>
  <sheetData>
    <row r="1" spans="1:54" ht="20.100000000000001" customHeight="1" x14ac:dyDescent="0.4">
      <c r="A1" s="60" t="str">
        <f>T('Exhbiit 11 - Budget Cover Page'!A3)</f>
        <v>Program Services:</v>
      </c>
      <c r="B1" s="60"/>
      <c r="C1" s="60"/>
      <c r="D1" s="60"/>
      <c r="E1" s="60"/>
      <c r="F1" s="60"/>
      <c r="G1" s="190" t="str">
        <f>T('Exhbiit 11 - Budget Cover Page'!F3)</f>
        <v>MEDICARE IMPROVEMENTS FOR PATIENTS AND PROVIDERS ACT (MIPPA)</v>
      </c>
      <c r="H1" s="190"/>
      <c r="I1" s="190"/>
      <c r="J1" s="190"/>
      <c r="K1" s="190"/>
      <c r="L1" s="190"/>
      <c r="M1" s="190"/>
      <c r="N1" s="190"/>
      <c r="O1" s="190"/>
      <c r="P1" s="190"/>
      <c r="Q1" s="190"/>
      <c r="R1" s="190"/>
      <c r="S1" s="190"/>
      <c r="T1" s="190"/>
      <c r="U1" s="190"/>
      <c r="V1" s="190"/>
      <c r="W1" s="190"/>
      <c r="X1" s="190"/>
      <c r="Y1" s="190"/>
      <c r="Z1" s="190"/>
      <c r="AA1" s="190"/>
      <c r="AB1" s="190"/>
      <c r="AC1" s="190"/>
      <c r="AD1" s="190"/>
    </row>
    <row r="2" spans="1:54" ht="20.100000000000001" customHeight="1" x14ac:dyDescent="0.4">
      <c r="A2" s="60" t="str">
        <f>T('Exhbiit 11 - Budget Cover Page'!A4)</f>
        <v>Fiscal Year:</v>
      </c>
      <c r="B2" s="60"/>
      <c r="C2" s="60"/>
      <c r="D2" s="60"/>
      <c r="E2" s="60"/>
      <c r="F2" s="60"/>
      <c r="G2" s="193" t="str">
        <f>T('Exhbiit 11 - Budget Cover Page'!F4:AK4)</f>
        <v>2023-24</v>
      </c>
      <c r="H2" s="193"/>
      <c r="I2" s="193"/>
      <c r="J2" s="193"/>
      <c r="K2" s="193"/>
      <c r="L2" s="193"/>
      <c r="M2" s="193"/>
      <c r="N2" s="193"/>
      <c r="O2" s="193"/>
      <c r="P2" s="193"/>
      <c r="Q2" s="193"/>
      <c r="R2" s="193"/>
      <c r="S2" s="193"/>
      <c r="T2" s="193"/>
      <c r="U2" s="193"/>
      <c r="V2" s="193"/>
      <c r="W2" s="193"/>
      <c r="X2" s="193"/>
      <c r="Y2" s="193"/>
      <c r="Z2" s="193"/>
      <c r="AA2" s="193"/>
      <c r="AB2" s="193"/>
      <c r="AC2" s="193"/>
      <c r="AD2" s="193"/>
    </row>
    <row r="3" spans="1:54" s="7" customFormat="1" ht="20.100000000000001" hidden="1" customHeight="1" x14ac:dyDescent="0.4">
      <c r="A3" s="64" t="str">
        <f>T('Exhbiit 11 - Budget Cover Page'!A5)</f>
        <v>Subaward Number:</v>
      </c>
      <c r="B3" s="64"/>
      <c r="C3" s="64"/>
      <c r="D3" s="64"/>
      <c r="E3" s="64"/>
      <c r="F3" s="64"/>
      <c r="G3" s="191" t="str">
        <f>T('Exhbiit 11 - Budget Cover Page'!G5:AK5)</f>
        <v>[Enter Subaward Number]</v>
      </c>
      <c r="H3" s="191"/>
      <c r="I3" s="191"/>
      <c r="J3" s="191"/>
      <c r="K3" s="191"/>
      <c r="L3" s="191"/>
      <c r="M3" s="191"/>
      <c r="N3" s="191"/>
      <c r="O3" s="191"/>
      <c r="P3" s="191"/>
      <c r="Q3" s="191"/>
      <c r="R3" s="191"/>
      <c r="S3" s="191"/>
      <c r="T3" s="191"/>
      <c r="U3" s="191"/>
      <c r="V3" s="191"/>
      <c r="W3" s="191"/>
      <c r="X3" s="191"/>
      <c r="Y3" s="191"/>
      <c r="Z3" s="191"/>
      <c r="AA3" s="191"/>
      <c r="AB3" s="191"/>
      <c r="AC3" s="191"/>
      <c r="AD3" s="191"/>
    </row>
    <row r="4" spans="1:54" s="12" customFormat="1" ht="23.25" hidden="1" customHeight="1" x14ac:dyDescent="0.4">
      <c r="A4" s="64" t="s">
        <v>89</v>
      </c>
      <c r="B4" s="64"/>
      <c r="C4" s="64"/>
      <c r="D4" s="64"/>
      <c r="E4" s="64"/>
      <c r="F4" s="64"/>
      <c r="G4" s="267" t="str">
        <f>T('Exhbiit 11 - Budget Cover Page'!G6:L6)</f>
        <v>N/A</v>
      </c>
      <c r="H4" s="267"/>
      <c r="I4" s="267"/>
      <c r="J4" s="267"/>
      <c r="K4" s="267"/>
      <c r="L4" s="267"/>
      <c r="M4" s="267"/>
      <c r="N4" s="267"/>
      <c r="O4" s="267"/>
      <c r="P4" s="267"/>
      <c r="Q4" s="57" t="s">
        <v>90</v>
      </c>
      <c r="R4" s="57"/>
      <c r="S4" s="57"/>
      <c r="T4" s="57"/>
      <c r="U4" s="57"/>
      <c r="V4" s="58" t="str">
        <f>T('Exhbiit 11 - Budget Cover Page'!Z6:AF6)</f>
        <v>N/A</v>
      </c>
      <c r="W4" s="58"/>
      <c r="X4" s="58"/>
      <c r="Y4" s="58"/>
      <c r="Z4" s="58"/>
      <c r="AA4" s="58"/>
      <c r="AB4" s="58"/>
      <c r="AC4" s="58"/>
      <c r="AD4" s="58"/>
      <c r="AE4" s="8"/>
      <c r="AF4" s="8"/>
      <c r="AG4" s="8"/>
      <c r="AH4" s="8"/>
      <c r="AI4" s="8"/>
      <c r="AJ4" s="8"/>
      <c r="AK4" s="8"/>
      <c r="AZ4" s="13"/>
      <c r="BB4" s="14"/>
    </row>
    <row r="5" spans="1:54" ht="20.100000000000001" customHeight="1" x14ac:dyDescent="0.4">
      <c r="A5" s="2" t="str">
        <f>T('Exhbiit 11 - Budget Cover Page'!A7:F7)</f>
        <v>Bidder's Legal Name:</v>
      </c>
      <c r="B5" s="1"/>
      <c r="C5" s="1"/>
      <c r="D5" s="1"/>
      <c r="E5" s="1"/>
      <c r="F5" s="5"/>
      <c r="G5" s="191" t="str">
        <f>T('Exhbiit 11 - Budget Cover Page'!F7:AK7)</f>
        <v>[Enter Legal Name]</v>
      </c>
      <c r="H5" s="191"/>
      <c r="I5" s="191"/>
      <c r="J5" s="191"/>
      <c r="K5" s="191"/>
      <c r="L5" s="191"/>
      <c r="M5" s="191"/>
      <c r="N5" s="191"/>
      <c r="O5" s="191"/>
      <c r="P5" s="191"/>
      <c r="Q5" s="192"/>
      <c r="R5" s="192"/>
      <c r="S5" s="192"/>
      <c r="T5" s="192"/>
      <c r="U5" s="192"/>
      <c r="V5" s="191"/>
      <c r="W5" s="191"/>
      <c r="X5" s="191"/>
      <c r="Y5" s="191"/>
      <c r="Z5" s="191"/>
      <c r="AA5" s="191"/>
      <c r="AB5" s="191"/>
      <c r="AC5" s="191"/>
      <c r="AD5" s="191"/>
    </row>
    <row r="6" spans="1:54" ht="23.25" customHeight="1" thickBot="1" x14ac:dyDescent="0.45">
      <c r="A6" s="60" t="s">
        <v>102</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1:54" s="3" customFormat="1" ht="21" customHeight="1" x14ac:dyDescent="0.3">
      <c r="A7" s="112" t="s">
        <v>268</v>
      </c>
      <c r="B7" s="112"/>
      <c r="C7" s="112"/>
      <c r="D7" s="112"/>
      <c r="E7" s="112"/>
      <c r="F7" s="112"/>
      <c r="G7" s="112" t="s">
        <v>23</v>
      </c>
      <c r="H7" s="112"/>
      <c r="I7" s="112" t="s">
        <v>31</v>
      </c>
      <c r="J7" s="112"/>
      <c r="K7" s="112" t="s">
        <v>21</v>
      </c>
      <c r="L7" s="299"/>
      <c r="M7" s="197" t="s">
        <v>33</v>
      </c>
      <c r="N7" s="198"/>
      <c r="O7" s="201" t="s">
        <v>220</v>
      </c>
      <c r="P7" s="202"/>
      <c r="Q7" s="203" t="s">
        <v>227</v>
      </c>
      <c r="R7" s="204"/>
      <c r="S7" s="204"/>
      <c r="T7" s="204"/>
      <c r="U7" s="204"/>
      <c r="V7" s="204"/>
      <c r="W7" s="204"/>
      <c r="X7" s="204"/>
      <c r="Y7" s="204"/>
      <c r="Z7" s="205"/>
      <c r="AA7" s="197" t="s">
        <v>34</v>
      </c>
      <c r="AB7" s="198"/>
      <c r="AC7" s="201" t="s">
        <v>36</v>
      </c>
      <c r="AD7" s="202"/>
    </row>
    <row r="8" spans="1:54" s="3" customFormat="1" ht="36.75" customHeight="1" x14ac:dyDescent="0.3">
      <c r="A8" s="112"/>
      <c r="B8" s="112"/>
      <c r="C8" s="112"/>
      <c r="D8" s="112"/>
      <c r="E8" s="112"/>
      <c r="F8" s="112"/>
      <c r="G8" s="112"/>
      <c r="H8" s="112"/>
      <c r="I8" s="112"/>
      <c r="J8" s="112"/>
      <c r="K8" s="112"/>
      <c r="L8" s="299"/>
      <c r="M8" s="199"/>
      <c r="N8" s="200"/>
      <c r="O8" s="134"/>
      <c r="P8" s="132"/>
      <c r="Q8" s="112" t="s">
        <v>198</v>
      </c>
      <c r="R8" s="112"/>
      <c r="S8" s="112"/>
      <c r="T8" s="112"/>
      <c r="U8" s="112" t="s">
        <v>22</v>
      </c>
      <c r="V8" s="112"/>
      <c r="W8" s="112"/>
      <c r="X8" s="112"/>
      <c r="Y8" s="129" t="s">
        <v>16</v>
      </c>
      <c r="Z8" s="133"/>
      <c r="AA8" s="199"/>
      <c r="AB8" s="200"/>
      <c r="AC8" s="199"/>
      <c r="AD8" s="206"/>
    </row>
    <row r="9" spans="1:54" s="3" customFormat="1" ht="26.25" customHeight="1" x14ac:dyDescent="0.3">
      <c r="A9" s="112"/>
      <c r="B9" s="112"/>
      <c r="C9" s="112"/>
      <c r="D9" s="112"/>
      <c r="E9" s="112"/>
      <c r="F9" s="112"/>
      <c r="G9" s="112"/>
      <c r="H9" s="112"/>
      <c r="I9" s="112"/>
      <c r="J9" s="112"/>
      <c r="K9" s="128"/>
      <c r="L9" s="299"/>
      <c r="M9" s="130" t="s">
        <v>32</v>
      </c>
      <c r="N9" s="131"/>
      <c r="O9" s="301" t="s">
        <v>57</v>
      </c>
      <c r="P9" s="302"/>
      <c r="Q9" s="112" t="s">
        <v>38</v>
      </c>
      <c r="R9" s="128"/>
      <c r="S9" s="112" t="s">
        <v>39</v>
      </c>
      <c r="T9" s="128"/>
      <c r="U9" s="112" t="s">
        <v>38</v>
      </c>
      <c r="V9" s="128"/>
      <c r="W9" s="112" t="s">
        <v>39</v>
      </c>
      <c r="X9" s="128"/>
      <c r="Y9" s="129" t="s">
        <v>38</v>
      </c>
      <c r="Z9" s="133"/>
      <c r="AA9" s="303" t="s">
        <v>35</v>
      </c>
      <c r="AB9" s="304"/>
      <c r="AC9" s="130" t="s">
        <v>37</v>
      </c>
      <c r="AD9" s="132"/>
    </row>
    <row r="10" spans="1:54" s="3" customFormat="1" ht="12.75" customHeight="1" x14ac:dyDescent="0.3">
      <c r="A10" s="124" t="s">
        <v>59</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7"/>
    </row>
    <row r="11" spans="1:54" s="3" customFormat="1" ht="26.1" customHeight="1" x14ac:dyDescent="0.35">
      <c r="A11" s="290" t="s">
        <v>85</v>
      </c>
      <c r="B11" s="291"/>
      <c r="C11" s="291"/>
      <c r="D11" s="291"/>
      <c r="E11" s="291"/>
      <c r="F11" s="292"/>
      <c r="G11" s="295"/>
      <c r="H11" s="295"/>
      <c r="I11" s="296"/>
      <c r="J11" s="296"/>
      <c r="K11" s="297"/>
      <c r="L11" s="236"/>
      <c r="M11" s="115" t="str">
        <f t="shared" ref="M11:M17" si="0">IF(G11="","",G11*I11*K11)</f>
        <v/>
      </c>
      <c r="N11" s="116"/>
      <c r="O11" s="298"/>
      <c r="P11" s="113"/>
      <c r="Q11" s="113"/>
      <c r="R11" s="113"/>
      <c r="S11" s="113"/>
      <c r="T11" s="113"/>
      <c r="U11" s="113"/>
      <c r="V11" s="113"/>
      <c r="W11" s="113"/>
      <c r="X11" s="113"/>
      <c r="Y11" s="293"/>
      <c r="Z11" s="294"/>
      <c r="AA11" s="115" t="str">
        <f t="shared" ref="AA11:AA17" si="1">IF(M11="","",(SUM(O11:Z11)))</f>
        <v/>
      </c>
      <c r="AB11" s="116"/>
      <c r="AC11" s="140" t="str">
        <f>IF(M11="","",(M11-AA11))</f>
        <v/>
      </c>
      <c r="AD11" s="122"/>
    </row>
    <row r="12" spans="1:54" s="3" customFormat="1" ht="26.1" customHeight="1" x14ac:dyDescent="0.35">
      <c r="A12" s="290" t="s">
        <v>85</v>
      </c>
      <c r="B12" s="291"/>
      <c r="C12" s="291"/>
      <c r="D12" s="291"/>
      <c r="E12" s="291"/>
      <c r="F12" s="292"/>
      <c r="G12" s="295"/>
      <c r="H12" s="295"/>
      <c r="I12" s="296"/>
      <c r="J12" s="296"/>
      <c r="K12" s="297"/>
      <c r="L12" s="236"/>
      <c r="M12" s="115" t="str">
        <f t="shared" si="0"/>
        <v/>
      </c>
      <c r="N12" s="116"/>
      <c r="O12" s="298"/>
      <c r="P12" s="113"/>
      <c r="Q12" s="113"/>
      <c r="R12" s="113"/>
      <c r="S12" s="113"/>
      <c r="T12" s="113"/>
      <c r="U12" s="113"/>
      <c r="V12" s="113"/>
      <c r="W12" s="113"/>
      <c r="X12" s="113"/>
      <c r="Y12" s="293"/>
      <c r="Z12" s="294"/>
      <c r="AA12" s="115" t="str">
        <f t="shared" si="1"/>
        <v/>
      </c>
      <c r="AB12" s="116"/>
      <c r="AC12" s="140" t="str">
        <f>IF(M12="","",(M12-AA12))</f>
        <v/>
      </c>
      <c r="AD12" s="122"/>
    </row>
    <row r="13" spans="1:54" s="3" customFormat="1" ht="26.1" customHeight="1" x14ac:dyDescent="0.35">
      <c r="A13" s="290" t="s">
        <v>85</v>
      </c>
      <c r="B13" s="291"/>
      <c r="C13" s="291"/>
      <c r="D13" s="291"/>
      <c r="E13" s="291"/>
      <c r="F13" s="292"/>
      <c r="G13" s="295"/>
      <c r="H13" s="295"/>
      <c r="I13" s="296"/>
      <c r="J13" s="296"/>
      <c r="K13" s="297"/>
      <c r="L13" s="236"/>
      <c r="M13" s="115" t="str">
        <f t="shared" si="0"/>
        <v/>
      </c>
      <c r="N13" s="116"/>
      <c r="O13" s="298"/>
      <c r="P13" s="113"/>
      <c r="Q13" s="113"/>
      <c r="R13" s="113"/>
      <c r="S13" s="113"/>
      <c r="T13" s="113"/>
      <c r="U13" s="113"/>
      <c r="V13" s="113"/>
      <c r="W13" s="113"/>
      <c r="X13" s="113"/>
      <c r="Y13" s="293"/>
      <c r="Z13" s="294"/>
      <c r="AA13" s="115" t="str">
        <f t="shared" si="1"/>
        <v/>
      </c>
      <c r="AB13" s="116"/>
      <c r="AC13" s="140" t="str">
        <f>IF(M13="","",(M13-AA13))</f>
        <v/>
      </c>
      <c r="AD13" s="122"/>
    </row>
    <row r="14" spans="1:54" s="3" customFormat="1" ht="26.1" customHeight="1" x14ac:dyDescent="0.35">
      <c r="A14" s="290" t="s">
        <v>85</v>
      </c>
      <c r="B14" s="291"/>
      <c r="C14" s="291"/>
      <c r="D14" s="291"/>
      <c r="E14" s="291"/>
      <c r="F14" s="292"/>
      <c r="G14" s="295"/>
      <c r="H14" s="295"/>
      <c r="I14" s="296"/>
      <c r="J14" s="296"/>
      <c r="K14" s="297"/>
      <c r="L14" s="236"/>
      <c r="M14" s="115" t="str">
        <f t="shared" si="0"/>
        <v/>
      </c>
      <c r="N14" s="116"/>
      <c r="O14" s="298"/>
      <c r="P14" s="113"/>
      <c r="Q14" s="113"/>
      <c r="R14" s="113"/>
      <c r="S14" s="113"/>
      <c r="T14" s="113"/>
      <c r="U14" s="113"/>
      <c r="V14" s="113"/>
      <c r="W14" s="113"/>
      <c r="X14" s="113"/>
      <c r="Y14" s="293"/>
      <c r="Z14" s="294"/>
      <c r="AA14" s="115" t="str">
        <f t="shared" si="1"/>
        <v/>
      </c>
      <c r="AB14" s="116"/>
      <c r="AC14" s="140" t="str">
        <f t="shared" ref="AC14:AC23" si="2">IF(M14="","",(M14-AA14))</f>
        <v/>
      </c>
      <c r="AD14" s="122"/>
    </row>
    <row r="15" spans="1:54" s="3" customFormat="1" ht="26.1" customHeight="1" x14ac:dyDescent="0.35">
      <c r="A15" s="290" t="s">
        <v>85</v>
      </c>
      <c r="B15" s="291"/>
      <c r="C15" s="291"/>
      <c r="D15" s="291"/>
      <c r="E15" s="291"/>
      <c r="F15" s="292"/>
      <c r="G15" s="295"/>
      <c r="H15" s="295"/>
      <c r="I15" s="296"/>
      <c r="J15" s="296"/>
      <c r="K15" s="297"/>
      <c r="L15" s="236"/>
      <c r="M15" s="115" t="str">
        <f t="shared" si="0"/>
        <v/>
      </c>
      <c r="N15" s="116"/>
      <c r="O15" s="298"/>
      <c r="P15" s="113"/>
      <c r="Q15" s="113"/>
      <c r="R15" s="113"/>
      <c r="S15" s="113"/>
      <c r="T15" s="113"/>
      <c r="U15" s="113"/>
      <c r="V15" s="113"/>
      <c r="W15" s="113"/>
      <c r="X15" s="113"/>
      <c r="Y15" s="293"/>
      <c r="Z15" s="294"/>
      <c r="AA15" s="115" t="str">
        <f t="shared" si="1"/>
        <v/>
      </c>
      <c r="AB15" s="116"/>
      <c r="AC15" s="140" t="str">
        <f t="shared" si="2"/>
        <v/>
      </c>
      <c r="AD15" s="122"/>
    </row>
    <row r="16" spans="1:54" s="3" customFormat="1" ht="26.1" customHeight="1" x14ac:dyDescent="0.35">
      <c r="A16" s="290" t="s">
        <v>85</v>
      </c>
      <c r="B16" s="291"/>
      <c r="C16" s="291"/>
      <c r="D16" s="291"/>
      <c r="E16" s="291"/>
      <c r="F16" s="292"/>
      <c r="G16" s="295"/>
      <c r="H16" s="295"/>
      <c r="I16" s="296"/>
      <c r="J16" s="296"/>
      <c r="K16" s="297"/>
      <c r="L16" s="236"/>
      <c r="M16" s="115" t="str">
        <f t="shared" si="0"/>
        <v/>
      </c>
      <c r="N16" s="116"/>
      <c r="O16" s="298"/>
      <c r="P16" s="113"/>
      <c r="Q16" s="113"/>
      <c r="R16" s="113"/>
      <c r="S16" s="113"/>
      <c r="T16" s="113"/>
      <c r="U16" s="113"/>
      <c r="V16" s="113"/>
      <c r="W16" s="113"/>
      <c r="X16" s="113"/>
      <c r="Y16" s="293"/>
      <c r="Z16" s="294"/>
      <c r="AA16" s="115" t="str">
        <f t="shared" si="1"/>
        <v/>
      </c>
      <c r="AB16" s="116"/>
      <c r="AC16" s="140" t="str">
        <f t="shared" si="2"/>
        <v/>
      </c>
      <c r="AD16" s="122"/>
    </row>
    <row r="17" spans="1:31" s="3" customFormat="1" ht="26.1" customHeight="1" x14ac:dyDescent="0.35">
      <c r="A17" s="290" t="s">
        <v>85</v>
      </c>
      <c r="B17" s="291"/>
      <c r="C17" s="291"/>
      <c r="D17" s="291"/>
      <c r="E17" s="291"/>
      <c r="F17" s="292"/>
      <c r="G17" s="295"/>
      <c r="H17" s="295"/>
      <c r="I17" s="296"/>
      <c r="J17" s="296"/>
      <c r="K17" s="297"/>
      <c r="L17" s="236"/>
      <c r="M17" s="115" t="str">
        <f t="shared" si="0"/>
        <v/>
      </c>
      <c r="N17" s="116"/>
      <c r="O17" s="298"/>
      <c r="P17" s="113"/>
      <c r="Q17" s="113"/>
      <c r="R17" s="113"/>
      <c r="S17" s="113"/>
      <c r="T17" s="113"/>
      <c r="U17" s="113"/>
      <c r="V17" s="113"/>
      <c r="W17" s="113"/>
      <c r="X17" s="113"/>
      <c r="Y17" s="293"/>
      <c r="Z17" s="294"/>
      <c r="AA17" s="115" t="str">
        <f t="shared" si="1"/>
        <v/>
      </c>
      <c r="AB17" s="116"/>
      <c r="AC17" s="140" t="str">
        <f t="shared" si="2"/>
        <v/>
      </c>
      <c r="AD17" s="122"/>
    </row>
    <row r="18" spans="1:31" s="3" customFormat="1" ht="23.25" customHeight="1" x14ac:dyDescent="0.35">
      <c r="A18" s="285" t="s">
        <v>61</v>
      </c>
      <c r="B18" s="285"/>
      <c r="C18" s="285"/>
      <c r="D18" s="285"/>
      <c r="E18" s="285"/>
      <c r="F18" s="285"/>
      <c r="G18" s="270"/>
      <c r="H18" s="271"/>
      <c r="I18" s="271"/>
      <c r="J18" s="271"/>
      <c r="K18" s="271"/>
      <c r="L18" s="272"/>
      <c r="M18" s="283">
        <f>SUM(M11:N17)</f>
        <v>0</v>
      </c>
      <c r="N18" s="284"/>
      <c r="O18" s="286">
        <f>SUM(O11:P17)</f>
        <v>0</v>
      </c>
      <c r="P18" s="281"/>
      <c r="Q18" s="281">
        <f>SUM(Q11:R17)</f>
        <v>0</v>
      </c>
      <c r="R18" s="281"/>
      <c r="S18" s="281">
        <f>SUM(S11:T17)</f>
        <v>0</v>
      </c>
      <c r="T18" s="281"/>
      <c r="U18" s="281">
        <f>SUM(U11:V17)</f>
        <v>0</v>
      </c>
      <c r="V18" s="281"/>
      <c r="W18" s="281">
        <f>SUM(W11:X17)</f>
        <v>0</v>
      </c>
      <c r="X18" s="281"/>
      <c r="Y18" s="281">
        <f>SUM(Y11:Z17)</f>
        <v>0</v>
      </c>
      <c r="Z18" s="282"/>
      <c r="AA18" s="283">
        <f>SUM(AA11:AB17)</f>
        <v>0</v>
      </c>
      <c r="AB18" s="284"/>
      <c r="AC18" s="279">
        <f t="shared" si="2"/>
        <v>0</v>
      </c>
      <c r="AD18" s="280"/>
    </row>
    <row r="19" spans="1:31" s="3" customFormat="1" ht="12.75" customHeight="1" x14ac:dyDescent="0.3">
      <c r="A19" s="124" t="s">
        <v>60</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7"/>
    </row>
    <row r="20" spans="1:31" s="3" customFormat="1" ht="25.5" customHeight="1" x14ac:dyDescent="0.35">
      <c r="A20" s="277" t="s">
        <v>67</v>
      </c>
      <c r="B20" s="277"/>
      <c r="C20" s="277"/>
      <c r="D20" s="277"/>
      <c r="E20" s="277"/>
      <c r="F20" s="277"/>
      <c r="G20" s="278"/>
      <c r="H20" s="278"/>
      <c r="I20" s="287"/>
      <c r="J20" s="287"/>
      <c r="K20" s="288"/>
      <c r="L20" s="289"/>
      <c r="M20" s="268" t="str">
        <f>IF(G20="","",G20*I20*K20)</f>
        <v/>
      </c>
      <c r="N20" s="269"/>
      <c r="O20" s="135" t="s">
        <v>136</v>
      </c>
      <c r="P20" s="136"/>
      <c r="Q20" s="275" t="s">
        <v>86</v>
      </c>
      <c r="R20" s="276"/>
      <c r="S20" s="275" t="s">
        <v>86</v>
      </c>
      <c r="T20" s="276"/>
      <c r="U20" s="275" t="s">
        <v>86</v>
      </c>
      <c r="V20" s="276"/>
      <c r="W20" s="275" t="s">
        <v>86</v>
      </c>
      <c r="X20" s="276"/>
      <c r="Y20" s="275" t="s">
        <v>86</v>
      </c>
      <c r="Z20" s="276"/>
      <c r="AA20" s="224">
        <f>IF(M20="[Enter Indirect Costs]","",(SUM(O20:Z20)))</f>
        <v>0</v>
      </c>
      <c r="AB20" s="225"/>
      <c r="AC20" s="140" t="str">
        <f>IF(M20="","",(M20-AA20))</f>
        <v/>
      </c>
      <c r="AD20" s="122"/>
    </row>
    <row r="21" spans="1:31" ht="15" customHeight="1" x14ac:dyDescent="0.35">
      <c r="A21" s="156" t="s">
        <v>65</v>
      </c>
      <c r="B21" s="157"/>
      <c r="C21" s="157"/>
      <c r="D21" s="157"/>
      <c r="E21" s="157"/>
      <c r="F21" s="157"/>
      <c r="G21" s="157"/>
      <c r="H21" s="157"/>
      <c r="I21" s="157"/>
      <c r="J21" s="157"/>
      <c r="K21" s="157"/>
      <c r="L21" s="157"/>
      <c r="M21" s="162" t="str">
        <f>IF(M20="","",IF(O20&lt;=(0.1*O18),"No","Yes; please revise."))</f>
        <v/>
      </c>
      <c r="N21" s="162"/>
      <c r="O21" s="162"/>
      <c r="P21" s="162"/>
      <c r="Q21" s="162"/>
      <c r="R21" s="162"/>
      <c r="S21" s="162"/>
      <c r="T21" s="162"/>
      <c r="U21" s="162"/>
      <c r="V21" s="162"/>
      <c r="W21" s="162"/>
      <c r="X21" s="162"/>
      <c r="Y21" s="162"/>
      <c r="Z21" s="162"/>
      <c r="AA21" s="162"/>
      <c r="AB21" s="162"/>
      <c r="AC21" s="162"/>
      <c r="AD21" s="163"/>
    </row>
    <row r="22" spans="1:31" s="3" customFormat="1" ht="12.75" customHeight="1" x14ac:dyDescent="0.3">
      <c r="A22" s="124" t="s">
        <v>62</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7"/>
    </row>
    <row r="23" spans="1:31" s="3" customFormat="1" ht="23.25" customHeight="1" thickBot="1" x14ac:dyDescent="0.4">
      <c r="A23" s="266" t="s">
        <v>28</v>
      </c>
      <c r="B23" s="266"/>
      <c r="C23" s="266"/>
      <c r="D23" s="266"/>
      <c r="E23" s="266"/>
      <c r="F23" s="266"/>
      <c r="G23" s="270"/>
      <c r="H23" s="271"/>
      <c r="I23" s="271"/>
      <c r="J23" s="271"/>
      <c r="K23" s="271"/>
      <c r="L23" s="272"/>
      <c r="M23" s="159">
        <f>IF(M18="","",SUM(M18,M20))</f>
        <v>0</v>
      </c>
      <c r="N23" s="160"/>
      <c r="O23" s="164">
        <f>IF(O18="","",SUM(O18,O20))</f>
        <v>0</v>
      </c>
      <c r="P23" s="123"/>
      <c r="Q23" s="123">
        <f>IF(Q18="","",SUM(Q18,Q20))</f>
        <v>0</v>
      </c>
      <c r="R23" s="123"/>
      <c r="S23" s="123">
        <f>IF(S18="","",SUM(S18,S20))</f>
        <v>0</v>
      </c>
      <c r="T23" s="123"/>
      <c r="U23" s="123">
        <f>IF(U18="","",SUM(U18,U20))</f>
        <v>0</v>
      </c>
      <c r="V23" s="123"/>
      <c r="W23" s="123">
        <f>IF(W18="","",SUM(W18,W20))</f>
        <v>0</v>
      </c>
      <c r="X23" s="123"/>
      <c r="Y23" s="123">
        <f>IF(Y18="","",SUM(Y18,Y20))</f>
        <v>0</v>
      </c>
      <c r="Z23" s="158"/>
      <c r="AA23" s="273">
        <f>IF(AA18="","",SUM(AA18,AA20))</f>
        <v>0</v>
      </c>
      <c r="AB23" s="274"/>
      <c r="AC23" s="216">
        <f t="shared" si="2"/>
        <v>0</v>
      </c>
      <c r="AD23" s="138"/>
    </row>
    <row r="24" spans="1:31" s="3" customFormat="1" ht="10.15" x14ac:dyDescent="0.3"/>
    <row r="25" spans="1:31" s="3" customFormat="1" ht="11.25" customHeight="1" x14ac:dyDescent="0.3">
      <c r="A25" s="300" t="s">
        <v>138</v>
      </c>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row>
    <row r="26" spans="1:31" s="3" customFormat="1" ht="51" customHeight="1" x14ac:dyDescent="0.3">
      <c r="A26" s="53" t="s">
        <v>247</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row>
    <row r="27" spans="1:31" ht="13.15" x14ac:dyDescent="0.4">
      <c r="A27" s="52" t="s">
        <v>246</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31"/>
      <c r="AD27" s="31"/>
      <c r="AE27" s="31"/>
    </row>
    <row r="28" spans="1:31" s="3" customFormat="1" ht="15.75" customHeight="1" x14ac:dyDescent="0.3">
      <c r="A28" s="69" t="s">
        <v>229</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row>
    <row r="29" spans="1:31" x14ac:dyDescent="0.35">
      <c r="A29" s="10"/>
    </row>
  </sheetData>
  <sheetProtection algorithmName="SHA-512" hashValue="EkTbzt/TnBaJCBrWNNEZY6JIvQfQ3QHQ9Mlzt3ng7L82WQST863hAXGjMswAX0iKwL/s4PX6NXjrGNQaiT99Sw==" saltValue="bBakX1FbjE9nSxaA/BFb3g==" spinCount="100000" sheet="1" selectLockedCells="1"/>
  <mergeCells count="168">
    <mergeCell ref="Q4:U4"/>
    <mergeCell ref="A28:AD28"/>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M7:N8"/>
    <mergeCell ref="O7:P8"/>
    <mergeCell ref="AA7:AB8"/>
    <mergeCell ref="AC7:AD8"/>
    <mergeCell ref="Q7:Z7"/>
    <mergeCell ref="Q9:R9"/>
    <mergeCell ref="S9:T9"/>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AC15:AD15"/>
    <mergeCell ref="A15:F15"/>
    <mergeCell ref="G15:H15"/>
    <mergeCell ref="I15:J15"/>
    <mergeCell ref="K15:L15"/>
    <mergeCell ref="M15:N15"/>
    <mergeCell ref="O15:P15"/>
    <mergeCell ref="Q15:R15"/>
    <mergeCell ref="S15:T15"/>
    <mergeCell ref="U15:V15"/>
    <mergeCell ref="Y16:Z16"/>
    <mergeCell ref="AA16:AB16"/>
    <mergeCell ref="Y14:Z14"/>
    <mergeCell ref="AA14:AB14"/>
    <mergeCell ref="Q14:R14"/>
    <mergeCell ref="Y12:Z12"/>
    <mergeCell ref="G12:H12"/>
    <mergeCell ref="I12:J12"/>
    <mergeCell ref="K12:L12"/>
    <mergeCell ref="W15:X15"/>
    <mergeCell ref="Y15:Z15"/>
    <mergeCell ref="AA15:AB15"/>
    <mergeCell ref="G14:H14"/>
    <mergeCell ref="I14:J14"/>
    <mergeCell ref="K14:L14"/>
    <mergeCell ref="M14:N14"/>
    <mergeCell ref="O14:P14"/>
    <mergeCell ref="Y13:Z13"/>
    <mergeCell ref="U16:V16"/>
    <mergeCell ref="W16:X16"/>
    <mergeCell ref="G13:H13"/>
    <mergeCell ref="I13:J13"/>
    <mergeCell ref="K13:L13"/>
    <mergeCell ref="M13:N13"/>
    <mergeCell ref="A13:F13"/>
    <mergeCell ref="A14:F14"/>
    <mergeCell ref="AC16:AD16"/>
    <mergeCell ref="W17:X17"/>
    <mergeCell ref="Y17:Z17"/>
    <mergeCell ref="AA17:AB17"/>
    <mergeCell ref="AC17:AD17"/>
    <mergeCell ref="A17:F17"/>
    <mergeCell ref="G17:H17"/>
    <mergeCell ref="I17:J17"/>
    <mergeCell ref="K17:L17"/>
    <mergeCell ref="M17:N17"/>
    <mergeCell ref="O17:P17"/>
    <mergeCell ref="Q17:R17"/>
    <mergeCell ref="S17:T17"/>
    <mergeCell ref="U17:V17"/>
    <mergeCell ref="A16:F16"/>
    <mergeCell ref="G16:H16"/>
    <mergeCell ref="I16:J16"/>
    <mergeCell ref="K16:L16"/>
    <mergeCell ref="M16:N16"/>
    <mergeCell ref="O16:P16"/>
    <mergeCell ref="Q16:R16"/>
    <mergeCell ref="S16:T16"/>
    <mergeCell ref="A20:F20"/>
    <mergeCell ref="O20:P20"/>
    <mergeCell ref="S20:T20"/>
    <mergeCell ref="U20:V20"/>
    <mergeCell ref="G20:H20"/>
    <mergeCell ref="A21:L21"/>
    <mergeCell ref="AC18:AD18"/>
    <mergeCell ref="W18:X18"/>
    <mergeCell ref="Y18:Z18"/>
    <mergeCell ref="AA18:AB18"/>
    <mergeCell ref="A18:F18"/>
    <mergeCell ref="M18:N18"/>
    <mergeCell ref="O18:P18"/>
    <mergeCell ref="Q18:R18"/>
    <mergeCell ref="S18:T18"/>
    <mergeCell ref="U18:V18"/>
    <mergeCell ref="A19:AD19"/>
    <mergeCell ref="G18:L18"/>
    <mergeCell ref="Q20:R20"/>
    <mergeCell ref="I20:J20"/>
    <mergeCell ref="K20:L20"/>
    <mergeCell ref="M21:AD21"/>
    <mergeCell ref="A27:AB27"/>
    <mergeCell ref="A4:F4"/>
    <mergeCell ref="A3:F3"/>
    <mergeCell ref="A2:F2"/>
    <mergeCell ref="A1:F1"/>
    <mergeCell ref="G4:P4"/>
    <mergeCell ref="V4:AD4"/>
    <mergeCell ref="M20:N20"/>
    <mergeCell ref="A22:AD22"/>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s>
  <conditionalFormatting sqref="M21:AD21">
    <cfRule type="containsText" dxfId="39" priority="1" operator="containsText" text="Yes; please revise.">
      <formula>NOT(ISERROR(SEARCH("Yes; please revise.",M21)))</formula>
    </cfRule>
  </conditionalFormatting>
  <printOptions horizontalCentered="1"/>
  <pageMargins left="0.25" right="0.25" top="0.25" bottom="0.5" header="0.25" footer="0.25"/>
  <pageSetup scale="91" orientation="landscape" r:id="rId1"/>
  <headerFooter>
    <oddFooter>&amp;LAppendix B (Required Forms), Exhibit 11 (Proposed Budget)&amp;RPage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1"/>
  <dimension ref="A1:AZ29"/>
  <sheetViews>
    <sheetView zoomScaleNormal="100" workbookViewId="0">
      <selection activeCell="G11" sqref="G11:H11"/>
    </sheetView>
  </sheetViews>
  <sheetFormatPr defaultRowHeight="12.75" x14ac:dyDescent="0.35"/>
  <cols>
    <col min="1" max="2" width="3.73046875" customWidth="1"/>
    <col min="3" max="4" width="4.265625" customWidth="1"/>
    <col min="5" max="5" width="7.73046875" customWidth="1"/>
    <col min="6" max="6" width="4.1328125" customWidth="1"/>
    <col min="7" max="7" width="4.3984375" customWidth="1"/>
    <col min="8" max="12" width="4.265625" customWidth="1"/>
    <col min="13" max="14" width="5.265625" customWidth="1"/>
    <col min="15" max="16" width="4.86328125" customWidth="1"/>
    <col min="17" max="26" width="4.73046875" customWidth="1"/>
    <col min="27" max="28" width="5.265625" customWidth="1"/>
    <col min="29" max="30" width="4.73046875" customWidth="1"/>
    <col min="31" max="83" width="3.73046875" customWidth="1"/>
  </cols>
  <sheetData>
    <row r="1" spans="1:52" ht="20.100000000000001" customHeight="1" x14ac:dyDescent="0.4">
      <c r="A1" s="2" t="str">
        <f>T('Exhbiit 11 - Budget Cover Page'!A3)</f>
        <v>Program Services:</v>
      </c>
      <c r="F1" s="6"/>
      <c r="G1" s="190" t="str">
        <f>T('Exhbiit 11 - Budget Cover Page'!F3)</f>
        <v>MEDICARE IMPROVEMENTS FOR PATIENTS AND PROVIDERS ACT (MIPPA)</v>
      </c>
      <c r="H1" s="190"/>
      <c r="I1" s="190"/>
      <c r="J1" s="190"/>
      <c r="K1" s="190"/>
      <c r="L1" s="190"/>
      <c r="M1" s="190"/>
      <c r="N1" s="190"/>
      <c r="O1" s="190"/>
      <c r="P1" s="190"/>
      <c r="Q1" s="190"/>
      <c r="R1" s="190"/>
      <c r="S1" s="190"/>
      <c r="T1" s="190"/>
      <c r="U1" s="190"/>
      <c r="V1" s="190"/>
      <c r="W1" s="190"/>
      <c r="X1" s="190"/>
      <c r="Y1" s="190"/>
      <c r="Z1" s="190"/>
      <c r="AA1" s="190"/>
      <c r="AB1" s="190"/>
      <c r="AC1" s="190"/>
      <c r="AD1" s="190"/>
    </row>
    <row r="2" spans="1:52" ht="20.100000000000001" customHeight="1" x14ac:dyDescent="0.4">
      <c r="A2" s="2" t="str">
        <f>T('Exhbiit 11 - Budget Cover Page'!A4)</f>
        <v>Fiscal Year:</v>
      </c>
      <c r="F2" s="6"/>
      <c r="G2" s="193" t="str">
        <f>T('Exhbiit 11 - Budget Cover Page'!F4:AK4)</f>
        <v>2023-24</v>
      </c>
      <c r="H2" s="193"/>
      <c r="I2" s="193"/>
      <c r="J2" s="193"/>
      <c r="K2" s="193"/>
      <c r="L2" s="193"/>
      <c r="M2" s="193"/>
      <c r="N2" s="193"/>
      <c r="O2" s="193"/>
      <c r="P2" s="193"/>
      <c r="Q2" s="193"/>
      <c r="R2" s="193"/>
      <c r="S2" s="193"/>
      <c r="T2" s="193"/>
      <c r="U2" s="193"/>
      <c r="V2" s="193"/>
      <c r="W2" s="193"/>
      <c r="X2" s="193"/>
      <c r="Y2" s="193"/>
      <c r="Z2" s="193"/>
      <c r="AA2" s="193"/>
      <c r="AB2" s="193"/>
      <c r="AC2" s="193"/>
      <c r="AD2" s="193"/>
    </row>
    <row r="3" spans="1:52" s="7" customFormat="1" ht="20.100000000000001" hidden="1" customHeight="1" x14ac:dyDescent="0.4">
      <c r="A3" s="11" t="str">
        <f>T('Exhbiit 11 - Budget Cover Page'!A5)</f>
        <v>Subaward Number:</v>
      </c>
      <c r="B3" s="11"/>
      <c r="C3" s="11"/>
      <c r="D3" s="11"/>
      <c r="E3" s="12"/>
      <c r="F3" s="12"/>
      <c r="G3" s="191" t="str">
        <f>T('Exhbiit 11 - Budget Cover Page'!G5:AK5)</f>
        <v>[Enter Subaward Number]</v>
      </c>
      <c r="H3" s="191"/>
      <c r="I3" s="191"/>
      <c r="J3" s="191"/>
      <c r="K3" s="191"/>
      <c r="L3" s="191"/>
      <c r="M3" s="191"/>
      <c r="N3" s="191"/>
      <c r="O3" s="191"/>
      <c r="P3" s="191"/>
      <c r="Q3" s="191"/>
      <c r="R3" s="191"/>
      <c r="S3" s="191"/>
      <c r="T3" s="191"/>
      <c r="U3" s="191"/>
      <c r="V3" s="191"/>
      <c r="W3" s="191"/>
      <c r="X3" s="191"/>
      <c r="Y3" s="191"/>
      <c r="Z3" s="191"/>
      <c r="AA3" s="191"/>
      <c r="AB3" s="191"/>
      <c r="AC3" s="191"/>
      <c r="AD3" s="191"/>
    </row>
    <row r="4" spans="1:52" s="12" customFormat="1" ht="23.25" hidden="1" customHeight="1" x14ac:dyDescent="0.4">
      <c r="A4" s="11" t="s">
        <v>89</v>
      </c>
      <c r="B4" s="11"/>
      <c r="C4" s="11"/>
      <c r="D4" s="11"/>
      <c r="F4" s="17"/>
      <c r="G4" s="58" t="str">
        <f>T('Exhbiit 11 - Budget Cover Page'!G6:L6)</f>
        <v>N/A</v>
      </c>
      <c r="H4" s="58"/>
      <c r="I4" s="58"/>
      <c r="J4" s="58"/>
      <c r="K4" s="58"/>
      <c r="L4" s="58"/>
      <c r="M4" s="58"/>
      <c r="N4" s="58"/>
      <c r="O4" s="58"/>
      <c r="P4" s="58"/>
      <c r="Q4" s="58"/>
      <c r="R4" s="328" t="s">
        <v>90</v>
      </c>
      <c r="S4" s="328"/>
      <c r="T4" s="328"/>
      <c r="U4" s="328"/>
      <c r="V4" s="328"/>
      <c r="W4" s="58" t="str">
        <f>T('Exhbiit 11 - Budget Cover Page'!Z6:AF6)</f>
        <v>N/A</v>
      </c>
      <c r="X4" s="58"/>
      <c r="Y4" s="58"/>
      <c r="Z4" s="58"/>
      <c r="AA4" s="58"/>
      <c r="AB4" s="58"/>
      <c r="AC4" s="58"/>
      <c r="AD4" s="58"/>
      <c r="AE4" s="8"/>
      <c r="AF4" s="8"/>
      <c r="AG4" s="8"/>
      <c r="AH4" s="8"/>
      <c r="AI4" s="8"/>
      <c r="AX4" s="13"/>
      <c r="AZ4" s="14"/>
    </row>
    <row r="5" spans="1:52" ht="20.100000000000001" customHeight="1" x14ac:dyDescent="0.4">
      <c r="A5" s="2" t="str">
        <f>T('Exhbiit 11 - Budget Cover Page'!A7:F7)</f>
        <v>Bidder's Legal Name:</v>
      </c>
      <c r="B5" s="1"/>
      <c r="C5" s="1"/>
      <c r="D5" s="1"/>
      <c r="E5" s="1"/>
      <c r="F5" s="5"/>
      <c r="G5" s="191" t="str">
        <f>T('Exhbiit 11 - Budget Cover Page'!F7:AK7)</f>
        <v>[Enter Legal Name]</v>
      </c>
      <c r="H5" s="191"/>
      <c r="I5" s="191"/>
      <c r="J5" s="191"/>
      <c r="K5" s="191"/>
      <c r="L5" s="191"/>
      <c r="M5" s="191"/>
      <c r="N5" s="191"/>
      <c r="O5" s="191"/>
      <c r="P5" s="191"/>
      <c r="Q5" s="191"/>
      <c r="R5" s="192"/>
      <c r="S5" s="192"/>
      <c r="T5" s="192"/>
      <c r="U5" s="192"/>
      <c r="V5" s="192"/>
      <c r="W5" s="191"/>
      <c r="X5" s="191"/>
      <c r="Y5" s="191"/>
      <c r="Z5" s="191"/>
      <c r="AA5" s="191"/>
      <c r="AB5" s="191"/>
      <c r="AC5" s="191"/>
      <c r="AD5" s="191"/>
    </row>
    <row r="6" spans="1:52" s="7" customFormat="1" ht="25.5" customHeight="1" thickBot="1" x14ac:dyDescent="0.45">
      <c r="A6" s="60" t="s">
        <v>159</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1:52" s="4" customFormat="1" ht="21" customHeight="1" x14ac:dyDescent="0.25">
      <c r="A7" s="227" t="s">
        <v>30</v>
      </c>
      <c r="B7" s="313"/>
      <c r="C7" s="313"/>
      <c r="D7" s="313"/>
      <c r="E7" s="313"/>
      <c r="F7" s="202"/>
      <c r="G7" s="112" t="s">
        <v>139</v>
      </c>
      <c r="H7" s="112"/>
      <c r="I7" s="112" t="s">
        <v>31</v>
      </c>
      <c r="J7" s="112"/>
      <c r="K7" s="112" t="s">
        <v>21</v>
      </c>
      <c r="L7" s="299"/>
      <c r="M7" s="197" t="s">
        <v>33</v>
      </c>
      <c r="N7" s="198"/>
      <c r="O7" s="201" t="s">
        <v>220</v>
      </c>
      <c r="P7" s="202"/>
      <c r="Q7" s="203" t="s">
        <v>227</v>
      </c>
      <c r="R7" s="204"/>
      <c r="S7" s="204"/>
      <c r="T7" s="204"/>
      <c r="U7" s="204"/>
      <c r="V7" s="204"/>
      <c r="W7" s="204"/>
      <c r="X7" s="204"/>
      <c r="Y7" s="204"/>
      <c r="Z7" s="205"/>
      <c r="AA7" s="197" t="s">
        <v>34</v>
      </c>
      <c r="AB7" s="198"/>
      <c r="AC7" s="201" t="s">
        <v>36</v>
      </c>
      <c r="AD7" s="202"/>
    </row>
    <row r="8" spans="1:52" s="4" customFormat="1" ht="33.75" customHeight="1" x14ac:dyDescent="0.25">
      <c r="A8" s="229"/>
      <c r="B8" s="314"/>
      <c r="C8" s="314"/>
      <c r="D8" s="314"/>
      <c r="E8" s="314"/>
      <c r="F8" s="206"/>
      <c r="G8" s="112"/>
      <c r="H8" s="112"/>
      <c r="I8" s="112"/>
      <c r="J8" s="112"/>
      <c r="K8" s="112"/>
      <c r="L8" s="299"/>
      <c r="M8" s="199"/>
      <c r="N8" s="200"/>
      <c r="O8" s="134"/>
      <c r="P8" s="132"/>
      <c r="Q8" s="112" t="s">
        <v>198</v>
      </c>
      <c r="R8" s="112"/>
      <c r="S8" s="112"/>
      <c r="T8" s="112"/>
      <c r="U8" s="112" t="s">
        <v>22</v>
      </c>
      <c r="V8" s="112"/>
      <c r="W8" s="112"/>
      <c r="X8" s="112"/>
      <c r="Y8" s="129" t="s">
        <v>24</v>
      </c>
      <c r="Z8" s="133"/>
      <c r="AA8" s="199"/>
      <c r="AB8" s="200"/>
      <c r="AC8" s="199"/>
      <c r="AD8" s="206"/>
    </row>
    <row r="9" spans="1:52" s="4" customFormat="1" ht="36" customHeight="1" x14ac:dyDescent="0.25">
      <c r="A9" s="315"/>
      <c r="B9" s="316"/>
      <c r="C9" s="316"/>
      <c r="D9" s="316"/>
      <c r="E9" s="316"/>
      <c r="F9" s="132"/>
      <c r="G9" s="112"/>
      <c r="H9" s="112"/>
      <c r="I9" s="112"/>
      <c r="J9" s="112"/>
      <c r="K9" s="128"/>
      <c r="L9" s="299"/>
      <c r="M9" s="134" t="s">
        <v>32</v>
      </c>
      <c r="N9" s="131"/>
      <c r="O9" s="301" t="s">
        <v>58</v>
      </c>
      <c r="P9" s="302"/>
      <c r="Q9" s="112" t="s">
        <v>38</v>
      </c>
      <c r="R9" s="128"/>
      <c r="S9" s="112" t="s">
        <v>39</v>
      </c>
      <c r="T9" s="128"/>
      <c r="U9" s="112" t="s">
        <v>38</v>
      </c>
      <c r="V9" s="128"/>
      <c r="W9" s="112" t="s">
        <v>39</v>
      </c>
      <c r="X9" s="128"/>
      <c r="Y9" s="129" t="s">
        <v>38</v>
      </c>
      <c r="Z9" s="133"/>
      <c r="AA9" s="134" t="s">
        <v>35</v>
      </c>
      <c r="AB9" s="131"/>
      <c r="AC9" s="134" t="s">
        <v>37</v>
      </c>
      <c r="AD9" s="132"/>
    </row>
    <row r="10" spans="1:52" s="3" customFormat="1" ht="12.75" customHeight="1" x14ac:dyDescent="0.3">
      <c r="A10" s="124" t="s">
        <v>59</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7"/>
    </row>
    <row r="11" spans="1:52" ht="27" customHeight="1" x14ac:dyDescent="0.35">
      <c r="A11" s="290" t="s">
        <v>85</v>
      </c>
      <c r="B11" s="291"/>
      <c r="C11" s="291"/>
      <c r="D11" s="291"/>
      <c r="E11" s="291"/>
      <c r="F11" s="292"/>
      <c r="G11" s="311"/>
      <c r="H11" s="312"/>
      <c r="I11" s="297"/>
      <c r="J11" s="297"/>
      <c r="K11" s="297"/>
      <c r="L11" s="317"/>
      <c r="M11" s="115" t="str">
        <f t="shared" ref="M11:M18" si="0">IF(G11="","",G11*I11*K11)</f>
        <v/>
      </c>
      <c r="N11" s="116"/>
      <c r="O11" s="118"/>
      <c r="P11" s="111"/>
      <c r="Q11" s="111"/>
      <c r="R11" s="111"/>
      <c r="S11" s="111"/>
      <c r="T11" s="111"/>
      <c r="U11" s="111"/>
      <c r="V11" s="111"/>
      <c r="W11" s="111"/>
      <c r="X11" s="111"/>
      <c r="Y11" s="111"/>
      <c r="Z11" s="249"/>
      <c r="AA11" s="115" t="str">
        <f t="shared" ref="AA11:AA19" si="1">IF(M11="","",SUM(O11:Z11))</f>
        <v/>
      </c>
      <c r="AB11" s="116"/>
      <c r="AC11" s="140" t="str">
        <f>IF(M11="","",(M11-AA11))</f>
        <v/>
      </c>
      <c r="AD11" s="122"/>
    </row>
    <row r="12" spans="1:52" ht="27" customHeight="1" x14ac:dyDescent="0.35">
      <c r="A12" s="290" t="s">
        <v>85</v>
      </c>
      <c r="B12" s="291"/>
      <c r="C12" s="291"/>
      <c r="D12" s="291"/>
      <c r="E12" s="291"/>
      <c r="F12" s="292"/>
      <c r="G12" s="311"/>
      <c r="H12" s="312"/>
      <c r="I12" s="236"/>
      <c r="J12" s="318"/>
      <c r="K12" s="236"/>
      <c r="L12" s="237"/>
      <c r="M12" s="115" t="str">
        <f t="shared" si="0"/>
        <v/>
      </c>
      <c r="N12" s="116"/>
      <c r="O12" s="117"/>
      <c r="P12" s="118"/>
      <c r="Q12" s="249"/>
      <c r="R12" s="118"/>
      <c r="S12" s="249"/>
      <c r="T12" s="118"/>
      <c r="U12" s="249"/>
      <c r="V12" s="118"/>
      <c r="W12" s="249"/>
      <c r="X12" s="118"/>
      <c r="Y12" s="249"/>
      <c r="Z12" s="310"/>
      <c r="AA12" s="115" t="str">
        <f t="shared" si="1"/>
        <v/>
      </c>
      <c r="AB12" s="116"/>
      <c r="AC12" s="140" t="str">
        <f t="shared" ref="AC12:AC21" si="2">IF(M12="","",(M12-AA12))</f>
        <v/>
      </c>
      <c r="AD12" s="122"/>
    </row>
    <row r="13" spans="1:52" ht="27" customHeight="1" x14ac:dyDescent="0.35">
      <c r="A13" s="290" t="s">
        <v>85</v>
      </c>
      <c r="B13" s="291"/>
      <c r="C13" s="291"/>
      <c r="D13" s="291"/>
      <c r="E13" s="291"/>
      <c r="F13" s="292"/>
      <c r="G13" s="311"/>
      <c r="H13" s="312"/>
      <c r="I13" s="236"/>
      <c r="J13" s="318"/>
      <c r="K13" s="236"/>
      <c r="L13" s="237"/>
      <c r="M13" s="115" t="str">
        <f t="shared" si="0"/>
        <v/>
      </c>
      <c r="N13" s="116"/>
      <c r="O13" s="117"/>
      <c r="P13" s="118"/>
      <c r="Q13" s="249"/>
      <c r="R13" s="118"/>
      <c r="S13" s="249"/>
      <c r="T13" s="118"/>
      <c r="U13" s="249"/>
      <c r="V13" s="118"/>
      <c r="W13" s="249"/>
      <c r="X13" s="118"/>
      <c r="Y13" s="249"/>
      <c r="Z13" s="310"/>
      <c r="AA13" s="115" t="str">
        <f t="shared" si="1"/>
        <v/>
      </c>
      <c r="AB13" s="116"/>
      <c r="AC13" s="140" t="str">
        <f t="shared" si="2"/>
        <v/>
      </c>
      <c r="AD13" s="122"/>
    </row>
    <row r="14" spans="1:52" ht="27" customHeight="1" x14ac:dyDescent="0.35">
      <c r="A14" s="290" t="s">
        <v>85</v>
      </c>
      <c r="B14" s="291"/>
      <c r="C14" s="291"/>
      <c r="D14" s="291"/>
      <c r="E14" s="291"/>
      <c r="F14" s="292"/>
      <c r="G14" s="311"/>
      <c r="H14" s="312"/>
      <c r="I14" s="236"/>
      <c r="J14" s="318"/>
      <c r="K14" s="236"/>
      <c r="L14" s="237"/>
      <c r="M14" s="115" t="str">
        <f t="shared" si="0"/>
        <v/>
      </c>
      <c r="N14" s="116"/>
      <c r="O14" s="117"/>
      <c r="P14" s="118"/>
      <c r="Q14" s="249"/>
      <c r="R14" s="118"/>
      <c r="S14" s="249"/>
      <c r="T14" s="118"/>
      <c r="U14" s="249"/>
      <c r="V14" s="118"/>
      <c r="W14" s="249"/>
      <c r="X14" s="118"/>
      <c r="Y14" s="249"/>
      <c r="Z14" s="310"/>
      <c r="AA14" s="115" t="str">
        <f t="shared" si="1"/>
        <v/>
      </c>
      <c r="AB14" s="116"/>
      <c r="AC14" s="140" t="str">
        <f t="shared" si="2"/>
        <v/>
      </c>
      <c r="AD14" s="122"/>
    </row>
    <row r="15" spans="1:52" ht="27" customHeight="1" x14ac:dyDescent="0.35">
      <c r="A15" s="290" t="s">
        <v>85</v>
      </c>
      <c r="B15" s="291"/>
      <c r="C15" s="291"/>
      <c r="D15" s="291"/>
      <c r="E15" s="291"/>
      <c r="F15" s="292"/>
      <c r="G15" s="311"/>
      <c r="H15" s="312"/>
      <c r="I15" s="236"/>
      <c r="J15" s="318"/>
      <c r="K15" s="236"/>
      <c r="L15" s="237"/>
      <c r="M15" s="115" t="str">
        <f t="shared" si="0"/>
        <v/>
      </c>
      <c r="N15" s="116"/>
      <c r="O15" s="117"/>
      <c r="P15" s="118"/>
      <c r="Q15" s="249"/>
      <c r="R15" s="118"/>
      <c r="S15" s="249"/>
      <c r="T15" s="118"/>
      <c r="U15" s="249"/>
      <c r="V15" s="118"/>
      <c r="W15" s="249"/>
      <c r="X15" s="118"/>
      <c r="Y15" s="249"/>
      <c r="Z15" s="310"/>
      <c r="AA15" s="115" t="str">
        <f t="shared" si="1"/>
        <v/>
      </c>
      <c r="AB15" s="116"/>
      <c r="AC15" s="140" t="str">
        <f t="shared" si="2"/>
        <v/>
      </c>
      <c r="AD15" s="122"/>
    </row>
    <row r="16" spans="1:52" ht="27" customHeight="1" x14ac:dyDescent="0.35">
      <c r="A16" s="290" t="s">
        <v>85</v>
      </c>
      <c r="B16" s="291"/>
      <c r="C16" s="291"/>
      <c r="D16" s="291"/>
      <c r="E16" s="291"/>
      <c r="F16" s="292"/>
      <c r="G16" s="311"/>
      <c r="H16" s="312"/>
      <c r="I16" s="236"/>
      <c r="J16" s="318"/>
      <c r="K16" s="236"/>
      <c r="L16" s="237"/>
      <c r="M16" s="115" t="str">
        <f t="shared" si="0"/>
        <v/>
      </c>
      <c r="N16" s="116"/>
      <c r="O16" s="117"/>
      <c r="P16" s="118"/>
      <c r="Q16" s="249"/>
      <c r="R16" s="118"/>
      <c r="S16" s="249"/>
      <c r="T16" s="118"/>
      <c r="U16" s="249"/>
      <c r="V16" s="118"/>
      <c r="W16" s="249"/>
      <c r="X16" s="118"/>
      <c r="Y16" s="249"/>
      <c r="Z16" s="310"/>
      <c r="AA16" s="115" t="str">
        <f t="shared" si="1"/>
        <v/>
      </c>
      <c r="AB16" s="116"/>
      <c r="AC16" s="140" t="str">
        <f t="shared" si="2"/>
        <v/>
      </c>
      <c r="AD16" s="122"/>
    </row>
    <row r="17" spans="1:33" ht="27" customHeight="1" x14ac:dyDescent="0.35">
      <c r="A17" s="290" t="s">
        <v>85</v>
      </c>
      <c r="B17" s="291"/>
      <c r="C17" s="291"/>
      <c r="D17" s="291"/>
      <c r="E17" s="291"/>
      <c r="F17" s="292"/>
      <c r="G17" s="311"/>
      <c r="H17" s="312"/>
      <c r="I17" s="236"/>
      <c r="J17" s="318"/>
      <c r="K17" s="236"/>
      <c r="L17" s="237"/>
      <c r="M17" s="115" t="str">
        <f t="shared" si="0"/>
        <v/>
      </c>
      <c r="N17" s="116"/>
      <c r="O17" s="117"/>
      <c r="P17" s="118"/>
      <c r="Q17" s="249"/>
      <c r="R17" s="118"/>
      <c r="S17" s="249"/>
      <c r="T17" s="118"/>
      <c r="U17" s="249"/>
      <c r="V17" s="118"/>
      <c r="W17" s="249"/>
      <c r="X17" s="118"/>
      <c r="Y17" s="249"/>
      <c r="Z17" s="310"/>
      <c r="AA17" s="115" t="str">
        <f t="shared" si="1"/>
        <v/>
      </c>
      <c r="AB17" s="116"/>
      <c r="AC17" s="140" t="str">
        <f t="shared" si="2"/>
        <v/>
      </c>
      <c r="AD17" s="122"/>
    </row>
    <row r="18" spans="1:33" ht="27" customHeight="1" x14ac:dyDescent="0.35">
      <c r="A18" s="290" t="s">
        <v>85</v>
      </c>
      <c r="B18" s="291"/>
      <c r="C18" s="291"/>
      <c r="D18" s="291"/>
      <c r="E18" s="291"/>
      <c r="F18" s="292"/>
      <c r="G18" s="311"/>
      <c r="H18" s="312"/>
      <c r="I18" s="236"/>
      <c r="J18" s="318"/>
      <c r="K18" s="236"/>
      <c r="L18" s="237"/>
      <c r="M18" s="115" t="str">
        <f t="shared" si="0"/>
        <v/>
      </c>
      <c r="N18" s="116"/>
      <c r="O18" s="117"/>
      <c r="P18" s="118"/>
      <c r="Q18" s="249"/>
      <c r="R18" s="118"/>
      <c r="S18" s="249"/>
      <c r="T18" s="118"/>
      <c r="U18" s="249"/>
      <c r="V18" s="118"/>
      <c r="W18" s="249"/>
      <c r="X18" s="118"/>
      <c r="Y18" s="249"/>
      <c r="Z18" s="310"/>
      <c r="AA18" s="115" t="str">
        <f t="shared" si="1"/>
        <v/>
      </c>
      <c r="AB18" s="116"/>
      <c r="AC18" s="140" t="str">
        <f t="shared" si="2"/>
        <v/>
      </c>
      <c r="AD18" s="122"/>
    </row>
    <row r="19" spans="1:33" s="4" customFormat="1" ht="22.5" customHeight="1" x14ac:dyDescent="0.35">
      <c r="A19" s="323" t="s">
        <v>63</v>
      </c>
      <c r="B19" s="324"/>
      <c r="C19" s="324"/>
      <c r="D19" s="324"/>
      <c r="E19" s="324"/>
      <c r="F19" s="325"/>
      <c r="G19" s="307"/>
      <c r="H19" s="308"/>
      <c r="I19" s="308"/>
      <c r="J19" s="308"/>
      <c r="K19" s="308"/>
      <c r="L19" s="309"/>
      <c r="M19" s="115">
        <f>SUM(M11:N18)</f>
        <v>0</v>
      </c>
      <c r="N19" s="116"/>
      <c r="O19" s="109">
        <f>SUM(O11:P18)</f>
        <v>0</v>
      </c>
      <c r="P19" s="164"/>
      <c r="Q19" s="158">
        <f>SUM(Q11:R18)</f>
        <v>0</v>
      </c>
      <c r="R19" s="164"/>
      <c r="S19" s="158">
        <f>SUM(S11:T18)</f>
        <v>0</v>
      </c>
      <c r="T19" s="164"/>
      <c r="U19" s="158">
        <f>SUM(U11:V18)</f>
        <v>0</v>
      </c>
      <c r="V19" s="164"/>
      <c r="W19" s="158">
        <f>SUM(W11:X18)</f>
        <v>0</v>
      </c>
      <c r="X19" s="164"/>
      <c r="Y19" s="158">
        <f>SUM(Y11:Z18)</f>
        <v>0</v>
      </c>
      <c r="Z19" s="164"/>
      <c r="AA19" s="320">
        <f t="shared" si="1"/>
        <v>0</v>
      </c>
      <c r="AB19" s="321"/>
      <c r="AC19" s="305">
        <f>IF(M19="","",M19-AA19)</f>
        <v>0</v>
      </c>
      <c r="AD19" s="306"/>
    </row>
    <row r="20" spans="1:33" s="3" customFormat="1" ht="12.75" customHeight="1" x14ac:dyDescent="0.3">
      <c r="A20" s="124" t="s">
        <v>60</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7"/>
    </row>
    <row r="21" spans="1:33" ht="23.25" customHeight="1" x14ac:dyDescent="0.35">
      <c r="A21" s="207" t="s">
        <v>68</v>
      </c>
      <c r="B21" s="207"/>
      <c r="C21" s="207"/>
      <c r="D21" s="207"/>
      <c r="E21" s="207"/>
      <c r="F21" s="207"/>
      <c r="G21" s="326"/>
      <c r="H21" s="326"/>
      <c r="I21" s="322"/>
      <c r="J21" s="322"/>
      <c r="K21" s="322"/>
      <c r="L21" s="327"/>
      <c r="M21" s="224" t="str">
        <f>IF(G21="","",G21*I21*K21)</f>
        <v/>
      </c>
      <c r="N21" s="225"/>
      <c r="O21" s="135" t="s">
        <v>136</v>
      </c>
      <c r="P21" s="136"/>
      <c r="Q21" s="319" t="s">
        <v>86</v>
      </c>
      <c r="R21" s="319"/>
      <c r="S21" s="319" t="s">
        <v>86</v>
      </c>
      <c r="T21" s="319"/>
      <c r="U21" s="319" t="s">
        <v>86</v>
      </c>
      <c r="V21" s="319"/>
      <c r="W21" s="319" t="s">
        <v>86</v>
      </c>
      <c r="X21" s="319"/>
      <c r="Y21" s="319" t="s">
        <v>86</v>
      </c>
      <c r="Z21" s="319"/>
      <c r="AA21" s="224" t="str">
        <f>IF(M21="","",SUM(O21:Z21))</f>
        <v/>
      </c>
      <c r="AB21" s="225"/>
      <c r="AC21" s="140" t="str">
        <f t="shared" si="2"/>
        <v/>
      </c>
      <c r="AD21" s="122"/>
    </row>
    <row r="22" spans="1:33" ht="15" customHeight="1" x14ac:dyDescent="0.35">
      <c r="A22" s="156" t="s">
        <v>65</v>
      </c>
      <c r="B22" s="157"/>
      <c r="C22" s="157"/>
      <c r="D22" s="157"/>
      <c r="E22" s="157"/>
      <c r="F22" s="157"/>
      <c r="G22" s="157"/>
      <c r="H22" s="157"/>
      <c r="I22" s="157"/>
      <c r="J22" s="157"/>
      <c r="K22" s="157"/>
      <c r="L22" s="157"/>
      <c r="M22" s="162" t="str">
        <f>IF(M21="","",IF(O21&lt;=(0.1*O19),"No","Yes; please revise."))</f>
        <v/>
      </c>
      <c r="N22" s="162"/>
      <c r="O22" s="162"/>
      <c r="P22" s="162"/>
      <c r="Q22" s="162"/>
      <c r="R22" s="162"/>
      <c r="S22" s="162"/>
      <c r="T22" s="162"/>
      <c r="U22" s="162"/>
      <c r="V22" s="162"/>
      <c r="W22" s="162"/>
      <c r="X22" s="162"/>
      <c r="Y22" s="162"/>
      <c r="Z22" s="162"/>
      <c r="AA22" s="162"/>
      <c r="AB22" s="162"/>
      <c r="AC22" s="162"/>
      <c r="AD22" s="163"/>
    </row>
    <row r="23" spans="1:33" s="3" customFormat="1" ht="12.75" customHeight="1" x14ac:dyDescent="0.3">
      <c r="A23" s="124" t="s">
        <v>62</v>
      </c>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7"/>
    </row>
    <row r="24" spans="1:33" ht="24.75" customHeight="1" thickBot="1" x14ac:dyDescent="0.4">
      <c r="A24" s="188" t="s">
        <v>18</v>
      </c>
      <c r="B24" s="188"/>
      <c r="C24" s="188"/>
      <c r="D24" s="188"/>
      <c r="E24" s="188"/>
      <c r="F24" s="188"/>
      <c r="G24" s="307"/>
      <c r="H24" s="308"/>
      <c r="I24" s="308"/>
      <c r="J24" s="308"/>
      <c r="K24" s="308"/>
      <c r="L24" s="309"/>
      <c r="M24" s="159">
        <f>SUM(M19:N23)</f>
        <v>0</v>
      </c>
      <c r="N24" s="160"/>
      <c r="O24" s="164">
        <f>SUM(O19:P23)</f>
        <v>0</v>
      </c>
      <c r="P24" s="123"/>
      <c r="Q24" s="123">
        <f>SUM(Q19:R23)</f>
        <v>0</v>
      </c>
      <c r="R24" s="123"/>
      <c r="S24" s="123">
        <f>SUM(S19:T23)</f>
        <v>0</v>
      </c>
      <c r="T24" s="123"/>
      <c r="U24" s="123">
        <f>SUM(U19:V23)</f>
        <v>0</v>
      </c>
      <c r="V24" s="123"/>
      <c r="W24" s="123">
        <f>SUM(W19:X23)</f>
        <v>0</v>
      </c>
      <c r="X24" s="123"/>
      <c r="Y24" s="123">
        <f>SUM(Y19:Z23)</f>
        <v>0</v>
      </c>
      <c r="Z24" s="123"/>
      <c r="AA24" s="159">
        <f>SUM(AA19:AB23)</f>
        <v>0</v>
      </c>
      <c r="AB24" s="160"/>
      <c r="AC24" s="329">
        <f>IF(M24="","",(M24-AA24))</f>
        <v>0</v>
      </c>
      <c r="AD24" s="330"/>
    </row>
    <row r="26" spans="1:33" s="3" customFormat="1" ht="11.25" customHeight="1" x14ac:dyDescent="0.3">
      <c r="A26" s="300" t="s">
        <v>138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15"/>
      <c r="AF26" s="15"/>
      <c r="AG26" s="15"/>
    </row>
    <row r="27" spans="1:33" s="3" customFormat="1" ht="15" customHeight="1" x14ac:dyDescent="0.3">
      <c r="A27" s="53" t="s">
        <v>245</v>
      </c>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15"/>
      <c r="AF27" s="15"/>
      <c r="AG27" s="15"/>
    </row>
    <row r="28" spans="1:33" ht="13.15" x14ac:dyDescent="0.4">
      <c r="A28" s="69" t="s">
        <v>246</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31"/>
      <c r="AD28" s="31"/>
      <c r="AE28" s="31"/>
    </row>
    <row r="29" spans="1:33" s="3" customFormat="1" ht="14.25" customHeight="1" x14ac:dyDescent="0.3">
      <c r="A29" s="53" t="s">
        <v>230</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15"/>
      <c r="AF29" s="15"/>
      <c r="AG29" s="15"/>
    </row>
  </sheetData>
  <sheetProtection algorithmName="SHA-512" hashValue="bBxVV1FW0hnYR5lBLAfwSJrrOP7B8l6MoqAKs7Tp9xMgOUngjMaf1CzueIOUubrNZmCFPVFbtpDYn3ck/+n5QQ==" saltValue="Rpy/MgS7il2XmQyLz6TWmw==" spinCount="100000" sheet="1" selectLockedCells="1"/>
  <mergeCells count="177">
    <mergeCell ref="M9:N9"/>
    <mergeCell ref="R4:V4"/>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W16:X16"/>
    <mergeCell ref="A16:F16"/>
    <mergeCell ref="A18:F18"/>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W9:X9"/>
    <mergeCell ref="A14:F14"/>
    <mergeCell ref="G15:H15"/>
    <mergeCell ref="I15:J15"/>
    <mergeCell ref="M24:N24"/>
    <mergeCell ref="G24:L24"/>
    <mergeCell ref="A24:F24"/>
    <mergeCell ref="I21:J21"/>
    <mergeCell ref="K15:L15"/>
    <mergeCell ref="K14:L14"/>
    <mergeCell ref="I12:J12"/>
    <mergeCell ref="S24:T2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O21:P21"/>
    <mergeCell ref="I18:J18"/>
    <mergeCell ref="G4:Q4"/>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G13:H13"/>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A28:AB28"/>
    <mergeCell ref="A27:AD27"/>
    <mergeCell ref="A29:AD29"/>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s>
  <phoneticPr fontId="0" type="noConversion"/>
  <conditionalFormatting sqref="M22:AD22">
    <cfRule type="containsText" dxfId="38" priority="1" operator="containsText" text="Yes; please revise.">
      <formula>NOT(ISERROR(SEARCH("Yes; please revise.",M22)))</formula>
    </cfRule>
  </conditionalFormatting>
  <printOptions horizontalCentered="1"/>
  <pageMargins left="0.25" right="0.25" top="0.25" bottom="0.5" header="0.25" footer="0.25"/>
  <pageSetup scale="90" orientation="landscape" r:id="rId1"/>
  <headerFooter>
    <oddFooter>&amp;LAppendix B (Required Forms), Exhibit 11 (Proposed Budget)&amp;RPage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2"/>
  <dimension ref="A1:AZ25"/>
  <sheetViews>
    <sheetView zoomScaleNormal="100" workbookViewId="0">
      <selection activeCell="A11" sqref="A11:F11"/>
    </sheetView>
  </sheetViews>
  <sheetFormatPr defaultRowHeight="12.75" x14ac:dyDescent="0.35"/>
  <cols>
    <col min="1" max="2" width="3.73046875" customWidth="1"/>
    <col min="3" max="4" width="4.265625" customWidth="1"/>
    <col min="5" max="5" width="8.59765625" customWidth="1"/>
    <col min="6" max="6" width="4.1328125" customWidth="1"/>
    <col min="7" max="7" width="4.3984375" customWidth="1"/>
    <col min="8" max="12" width="4.265625" customWidth="1"/>
    <col min="13" max="14" width="5.86328125" customWidth="1"/>
    <col min="15" max="16" width="5.265625" customWidth="1"/>
    <col min="17" max="24" width="4.265625" customWidth="1"/>
    <col min="25" max="25" width="4.86328125" customWidth="1"/>
    <col min="26" max="26" width="4.59765625" customWidth="1"/>
    <col min="27" max="28" width="5.86328125" customWidth="1"/>
    <col min="29" max="29" width="5" customWidth="1"/>
    <col min="30" max="30" width="6" customWidth="1"/>
    <col min="31" max="31" width="15.86328125" hidden="1" customWidth="1"/>
    <col min="32" max="42" width="3.73046875" customWidth="1"/>
    <col min="43" max="43" width="3.73046875" style="9" customWidth="1"/>
    <col min="44" max="83" width="3.73046875" customWidth="1"/>
  </cols>
  <sheetData>
    <row r="1" spans="1:52" ht="20.100000000000001" customHeight="1" x14ac:dyDescent="0.4">
      <c r="A1" s="2" t="str">
        <f>T('Exhbiit 11 - Budget Cover Page'!A3)</f>
        <v>Program Services:</v>
      </c>
      <c r="F1" s="6"/>
      <c r="G1" s="190" t="str">
        <f>T('Exhbiit 11 - Budget Cover Page'!F3)</f>
        <v>MEDICARE IMPROVEMENTS FOR PATIENTS AND PROVIDERS ACT (MIPPA)</v>
      </c>
      <c r="H1" s="190"/>
      <c r="I1" s="190"/>
      <c r="J1" s="190"/>
      <c r="K1" s="190"/>
      <c r="L1" s="190"/>
      <c r="M1" s="190"/>
      <c r="N1" s="190"/>
      <c r="O1" s="190"/>
      <c r="P1" s="190"/>
      <c r="Q1" s="190"/>
      <c r="R1" s="190"/>
      <c r="S1" s="190"/>
      <c r="T1" s="190"/>
      <c r="U1" s="190"/>
      <c r="V1" s="190"/>
      <c r="W1" s="190"/>
      <c r="X1" s="190"/>
      <c r="Y1" s="190"/>
      <c r="Z1" s="190"/>
      <c r="AA1" s="190"/>
      <c r="AB1" s="190"/>
      <c r="AC1" s="190"/>
      <c r="AD1" s="190"/>
      <c r="AO1" s="21" t="s">
        <v>165</v>
      </c>
      <c r="AQ1" s="46" t="s">
        <v>165</v>
      </c>
    </row>
    <row r="2" spans="1:52" ht="20.100000000000001" customHeight="1" x14ac:dyDescent="0.4">
      <c r="A2" s="2" t="str">
        <f>T('Exhbiit 11 - Budget Cover Page'!A4)</f>
        <v>Fiscal Year:</v>
      </c>
      <c r="F2" s="6"/>
      <c r="G2" s="193" t="str">
        <f>T('Exhbiit 11 - Budget Cover Page'!F4:AK4)</f>
        <v>2023-24</v>
      </c>
      <c r="H2" s="193"/>
      <c r="I2" s="193"/>
      <c r="J2" s="193"/>
      <c r="K2" s="193"/>
      <c r="L2" s="193"/>
      <c r="M2" s="193"/>
      <c r="N2" s="193"/>
      <c r="O2" s="193"/>
      <c r="P2" s="193"/>
      <c r="Q2" s="193"/>
      <c r="R2" s="193"/>
      <c r="S2" s="193"/>
      <c r="T2" s="193"/>
      <c r="U2" s="193"/>
      <c r="V2" s="193"/>
      <c r="W2" s="193"/>
      <c r="X2" s="193"/>
      <c r="Y2" s="193"/>
      <c r="Z2" s="193"/>
      <c r="AA2" s="193"/>
      <c r="AB2" s="193"/>
      <c r="AC2" s="193"/>
      <c r="AD2" s="193"/>
      <c r="AO2" s="21" t="s">
        <v>175</v>
      </c>
      <c r="AQ2" s="46" t="s">
        <v>168</v>
      </c>
    </row>
    <row r="3" spans="1:52" s="7" customFormat="1" ht="20.100000000000001" hidden="1" customHeight="1" x14ac:dyDescent="0.4">
      <c r="A3" s="11" t="str">
        <f>T('Exhbiit 11 - Budget Cover Page'!A5)</f>
        <v>Subaward Number:</v>
      </c>
      <c r="B3" s="11"/>
      <c r="C3" s="11"/>
      <c r="D3" s="11"/>
      <c r="E3" s="12"/>
      <c r="F3" s="12"/>
      <c r="G3" s="191" t="str">
        <f>T('Exhbiit 11 - Budget Cover Page'!G5:AK5)</f>
        <v>[Enter Subaward Number]</v>
      </c>
      <c r="H3" s="191"/>
      <c r="I3" s="191"/>
      <c r="J3" s="191"/>
      <c r="K3" s="191"/>
      <c r="L3" s="191"/>
      <c r="M3" s="191"/>
      <c r="N3" s="191"/>
      <c r="O3" s="191"/>
      <c r="P3" s="191"/>
      <c r="Q3" s="191"/>
      <c r="R3" s="191"/>
      <c r="S3" s="191"/>
      <c r="T3" s="191"/>
      <c r="U3" s="191"/>
      <c r="V3" s="191"/>
      <c r="W3" s="191"/>
      <c r="X3" s="191"/>
      <c r="Y3" s="191"/>
      <c r="Z3" s="191"/>
      <c r="AA3" s="191"/>
      <c r="AB3" s="191"/>
      <c r="AC3" s="191"/>
      <c r="AD3" s="191"/>
      <c r="AO3" s="21" t="s">
        <v>176</v>
      </c>
      <c r="AQ3" s="46" t="s">
        <v>169</v>
      </c>
    </row>
    <row r="4" spans="1:52" s="12" customFormat="1" ht="23.25" hidden="1" customHeight="1" x14ac:dyDescent="0.4">
      <c r="A4" s="11" t="s">
        <v>89</v>
      </c>
      <c r="B4" s="11"/>
      <c r="C4" s="11"/>
      <c r="D4" s="11"/>
      <c r="F4" s="17"/>
      <c r="G4" s="192" t="str">
        <f>T('Exhbiit 11 - Budget Cover Page'!G6:L6)</f>
        <v>N/A</v>
      </c>
      <c r="H4" s="192"/>
      <c r="I4" s="192"/>
      <c r="J4" s="192"/>
      <c r="K4" s="192"/>
      <c r="L4" s="192"/>
      <c r="M4" s="192"/>
      <c r="N4" s="192"/>
      <c r="O4" s="192"/>
      <c r="P4" s="192"/>
      <c r="Q4" s="342" t="s">
        <v>90</v>
      </c>
      <c r="R4" s="342"/>
      <c r="S4" s="342"/>
      <c r="T4" s="342"/>
      <c r="U4" s="342"/>
      <c r="V4" s="191" t="str">
        <f>T('Exhbiit 11 - Budget Cover Page'!Z6:AF6)</f>
        <v>N/A</v>
      </c>
      <c r="W4" s="191"/>
      <c r="X4" s="191"/>
      <c r="Y4" s="191"/>
      <c r="Z4" s="191"/>
      <c r="AA4" s="191"/>
      <c r="AB4" s="191"/>
      <c r="AC4" s="191"/>
      <c r="AD4" s="191"/>
      <c r="AE4" s="8"/>
      <c r="AF4" s="8"/>
      <c r="AG4" s="8"/>
      <c r="AH4" s="8"/>
      <c r="AI4" s="8"/>
      <c r="AQ4" s="46" t="s">
        <v>221</v>
      </c>
      <c r="AX4" s="13"/>
      <c r="AZ4" s="14"/>
    </row>
    <row r="5" spans="1:52" ht="20.100000000000001" customHeight="1" x14ac:dyDescent="0.4">
      <c r="A5" s="2" t="str">
        <f>T('Exhbiit 11 - Budget Cover Page'!A7:F7)</f>
        <v>Bidder's Legal Name:</v>
      </c>
      <c r="B5" s="1"/>
      <c r="C5" s="1"/>
      <c r="D5" s="1"/>
      <c r="E5" s="1"/>
      <c r="F5" s="5"/>
      <c r="G5" s="192" t="str">
        <f>T('Exhbiit 11 - Budget Cover Page'!F7:AK7)</f>
        <v>[Enter Legal Name]</v>
      </c>
      <c r="H5" s="192"/>
      <c r="I5" s="192"/>
      <c r="J5" s="192"/>
      <c r="K5" s="192"/>
      <c r="L5" s="192"/>
      <c r="M5" s="192"/>
      <c r="N5" s="192"/>
      <c r="O5" s="192"/>
      <c r="P5" s="192"/>
      <c r="Q5" s="192"/>
      <c r="R5" s="192"/>
      <c r="S5" s="192"/>
      <c r="T5" s="192"/>
      <c r="U5" s="192"/>
      <c r="V5" s="191"/>
      <c r="W5" s="191"/>
      <c r="X5" s="191"/>
      <c r="Y5" s="191"/>
      <c r="Z5" s="191"/>
      <c r="AA5" s="191"/>
      <c r="AB5" s="191"/>
      <c r="AC5" s="191"/>
      <c r="AD5" s="191"/>
    </row>
    <row r="6" spans="1:52" s="7" customFormat="1" ht="25.5" customHeight="1" thickBot="1" x14ac:dyDescent="0.45">
      <c r="A6" s="60" t="s">
        <v>179</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Q6" s="9"/>
    </row>
    <row r="7" spans="1:52" s="4" customFormat="1" ht="21" customHeight="1" x14ac:dyDescent="0.25">
      <c r="A7" s="227" t="s">
        <v>140</v>
      </c>
      <c r="B7" s="313"/>
      <c r="C7" s="313"/>
      <c r="D7" s="313"/>
      <c r="E7" s="313"/>
      <c r="F7" s="202"/>
      <c r="G7" s="112" t="s">
        <v>202</v>
      </c>
      <c r="H7" s="112"/>
      <c r="I7" s="112" t="s">
        <v>177</v>
      </c>
      <c r="J7" s="112"/>
      <c r="K7" s="112" t="s">
        <v>178</v>
      </c>
      <c r="L7" s="299"/>
      <c r="M7" s="197" t="s">
        <v>33</v>
      </c>
      <c r="N7" s="198"/>
      <c r="O7" s="201" t="s">
        <v>220</v>
      </c>
      <c r="P7" s="202"/>
      <c r="Q7" s="203" t="s">
        <v>227</v>
      </c>
      <c r="R7" s="204"/>
      <c r="S7" s="204"/>
      <c r="T7" s="204"/>
      <c r="U7" s="204"/>
      <c r="V7" s="204"/>
      <c r="W7" s="204"/>
      <c r="X7" s="204"/>
      <c r="Y7" s="204"/>
      <c r="Z7" s="205"/>
      <c r="AA7" s="197" t="s">
        <v>34</v>
      </c>
      <c r="AB7" s="198"/>
      <c r="AC7" s="201" t="s">
        <v>36</v>
      </c>
      <c r="AD7" s="202"/>
      <c r="AE7" s="340" t="s">
        <v>166</v>
      </c>
      <c r="AQ7" s="43"/>
    </row>
    <row r="8" spans="1:52" s="4" customFormat="1" ht="38.25" customHeight="1" x14ac:dyDescent="0.25">
      <c r="A8" s="229"/>
      <c r="B8" s="314"/>
      <c r="C8" s="314"/>
      <c r="D8" s="314"/>
      <c r="E8" s="314"/>
      <c r="F8" s="206"/>
      <c r="G8" s="112"/>
      <c r="H8" s="112"/>
      <c r="I8" s="112"/>
      <c r="J8" s="112"/>
      <c r="K8" s="112"/>
      <c r="L8" s="299"/>
      <c r="M8" s="199"/>
      <c r="N8" s="200"/>
      <c r="O8" s="134"/>
      <c r="P8" s="132"/>
      <c r="Q8" s="112" t="s">
        <v>203</v>
      </c>
      <c r="R8" s="112"/>
      <c r="S8" s="112"/>
      <c r="T8" s="112"/>
      <c r="U8" s="112" t="s">
        <v>22</v>
      </c>
      <c r="V8" s="112"/>
      <c r="W8" s="112"/>
      <c r="X8" s="112"/>
      <c r="Y8" s="129" t="s">
        <v>24</v>
      </c>
      <c r="Z8" s="133"/>
      <c r="AA8" s="199"/>
      <c r="AB8" s="200"/>
      <c r="AC8" s="199"/>
      <c r="AD8" s="206"/>
      <c r="AE8" s="340"/>
      <c r="AQ8" s="43"/>
    </row>
    <row r="9" spans="1:52" s="4" customFormat="1" ht="37.5" customHeight="1" x14ac:dyDescent="0.25">
      <c r="A9" s="315"/>
      <c r="B9" s="316"/>
      <c r="C9" s="316"/>
      <c r="D9" s="316"/>
      <c r="E9" s="316"/>
      <c r="F9" s="132"/>
      <c r="G9" s="112"/>
      <c r="H9" s="112"/>
      <c r="I9" s="112"/>
      <c r="J9" s="112"/>
      <c r="K9" s="128"/>
      <c r="L9" s="299"/>
      <c r="M9" s="134" t="s">
        <v>32</v>
      </c>
      <c r="N9" s="131"/>
      <c r="O9" s="301" t="s">
        <v>58</v>
      </c>
      <c r="P9" s="302"/>
      <c r="Q9" s="112" t="s">
        <v>38</v>
      </c>
      <c r="R9" s="128"/>
      <c r="S9" s="112" t="s">
        <v>39</v>
      </c>
      <c r="T9" s="128"/>
      <c r="U9" s="112" t="s">
        <v>38</v>
      </c>
      <c r="V9" s="128"/>
      <c r="W9" s="112" t="s">
        <v>39</v>
      </c>
      <c r="X9" s="128"/>
      <c r="Y9" s="129" t="s">
        <v>38</v>
      </c>
      <c r="Z9" s="133"/>
      <c r="AA9" s="134" t="s">
        <v>35</v>
      </c>
      <c r="AB9" s="131"/>
      <c r="AC9" s="134" t="s">
        <v>37</v>
      </c>
      <c r="AD9" s="132"/>
      <c r="AE9" s="341" t="s">
        <v>167</v>
      </c>
      <c r="AQ9" s="43"/>
    </row>
    <row r="10" spans="1:52" s="3" customFormat="1" ht="12.75" customHeight="1" x14ac:dyDescent="0.3">
      <c r="A10" s="124" t="s">
        <v>59</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7"/>
      <c r="AE10" s="341"/>
      <c r="AQ10" s="44"/>
    </row>
    <row r="11" spans="1:52" ht="24.95" customHeight="1" x14ac:dyDescent="0.35">
      <c r="A11" s="290" t="s">
        <v>87</v>
      </c>
      <c r="B11" s="291"/>
      <c r="C11" s="291"/>
      <c r="D11" s="291"/>
      <c r="E11" s="291"/>
      <c r="F11" s="292"/>
      <c r="G11" s="338" t="s">
        <v>165</v>
      </c>
      <c r="H11" s="338"/>
      <c r="I11" s="338"/>
      <c r="J11" s="338"/>
      <c r="K11" s="297"/>
      <c r="L11" s="317"/>
      <c r="M11" s="115">
        <f>IF(G11="","",I11*K11)</f>
        <v>0</v>
      </c>
      <c r="N11" s="116"/>
      <c r="O11" s="118"/>
      <c r="P11" s="111"/>
      <c r="Q11" s="111"/>
      <c r="R11" s="111"/>
      <c r="S11" s="111"/>
      <c r="T11" s="111"/>
      <c r="U11" s="111"/>
      <c r="V11" s="111"/>
      <c r="W11" s="111"/>
      <c r="X11" s="111"/>
      <c r="Y11" s="339"/>
      <c r="Z11" s="336"/>
      <c r="AA11" s="115">
        <f>IF(M11="","",SUM(O11:Z11))</f>
        <v>0</v>
      </c>
      <c r="AB11" s="116"/>
      <c r="AC11" s="140">
        <f>IF(M11="","",(M11-AA11))</f>
        <v>0</v>
      </c>
      <c r="AD11" s="122"/>
      <c r="AE11" s="41" t="s">
        <v>165</v>
      </c>
    </row>
    <row r="12" spans="1:52" ht="24.95" customHeight="1" x14ac:dyDescent="0.35">
      <c r="A12" s="290" t="s">
        <v>87</v>
      </c>
      <c r="B12" s="291"/>
      <c r="C12" s="291"/>
      <c r="D12" s="291"/>
      <c r="E12" s="291"/>
      <c r="F12" s="292"/>
      <c r="G12" s="338" t="s">
        <v>165</v>
      </c>
      <c r="H12" s="338"/>
      <c r="I12" s="311"/>
      <c r="J12" s="312"/>
      <c r="K12" s="236"/>
      <c r="L12" s="237"/>
      <c r="M12" s="115">
        <f t="shared" ref="M12:M17" si="0">IF(G12="","",I12*K12)</f>
        <v>0</v>
      </c>
      <c r="N12" s="116"/>
      <c r="O12" s="117"/>
      <c r="P12" s="118"/>
      <c r="Q12" s="249"/>
      <c r="R12" s="118"/>
      <c r="S12" s="249"/>
      <c r="T12" s="118"/>
      <c r="U12" s="249"/>
      <c r="V12" s="118"/>
      <c r="W12" s="249"/>
      <c r="X12" s="118"/>
      <c r="Y12" s="336"/>
      <c r="Z12" s="337"/>
      <c r="AA12" s="115">
        <f>IF(M12="","",SUM(O12:Z12))</f>
        <v>0</v>
      </c>
      <c r="AB12" s="116"/>
      <c r="AC12" s="140">
        <f t="shared" ref="AC12:AC17" si="1">IF(M12="","",(M12-AA12))</f>
        <v>0</v>
      </c>
      <c r="AD12" s="122"/>
      <c r="AE12" s="41"/>
    </row>
    <row r="13" spans="1:52" ht="24.95" customHeight="1" x14ac:dyDescent="0.35">
      <c r="A13" s="290" t="s">
        <v>87</v>
      </c>
      <c r="B13" s="291"/>
      <c r="C13" s="291"/>
      <c r="D13" s="291"/>
      <c r="E13" s="291"/>
      <c r="F13" s="292"/>
      <c r="G13" s="338" t="s">
        <v>165</v>
      </c>
      <c r="H13" s="338"/>
      <c r="I13" s="311"/>
      <c r="J13" s="312"/>
      <c r="K13" s="236"/>
      <c r="L13" s="237"/>
      <c r="M13" s="115">
        <f t="shared" si="0"/>
        <v>0</v>
      </c>
      <c r="N13" s="116"/>
      <c r="O13" s="117"/>
      <c r="P13" s="118"/>
      <c r="Q13" s="249"/>
      <c r="R13" s="118"/>
      <c r="S13" s="249"/>
      <c r="T13" s="118"/>
      <c r="U13" s="249"/>
      <c r="V13" s="118"/>
      <c r="W13" s="249"/>
      <c r="X13" s="118"/>
      <c r="Y13" s="336"/>
      <c r="Z13" s="337"/>
      <c r="AA13" s="115">
        <f>IF(M13="","",SUM(O13:Z13))</f>
        <v>0</v>
      </c>
      <c r="AB13" s="116"/>
      <c r="AC13" s="140">
        <f t="shared" si="1"/>
        <v>0</v>
      </c>
      <c r="AD13" s="122"/>
      <c r="AE13" s="41"/>
    </row>
    <row r="14" spans="1:52" ht="24.95" customHeight="1" x14ac:dyDescent="0.35">
      <c r="A14" s="290" t="s">
        <v>87</v>
      </c>
      <c r="B14" s="291"/>
      <c r="C14" s="291"/>
      <c r="D14" s="291"/>
      <c r="E14" s="291"/>
      <c r="F14" s="292"/>
      <c r="G14" s="338" t="s">
        <v>165</v>
      </c>
      <c r="H14" s="338"/>
      <c r="I14" s="311"/>
      <c r="J14" s="312"/>
      <c r="K14" s="236"/>
      <c r="L14" s="237"/>
      <c r="M14" s="115">
        <f t="shared" si="0"/>
        <v>0</v>
      </c>
      <c r="N14" s="116"/>
      <c r="O14" s="117"/>
      <c r="P14" s="118"/>
      <c r="Q14" s="249"/>
      <c r="R14" s="118"/>
      <c r="S14" s="249"/>
      <c r="T14" s="118"/>
      <c r="U14" s="249"/>
      <c r="V14" s="118"/>
      <c r="W14" s="249"/>
      <c r="X14" s="118"/>
      <c r="Y14" s="336"/>
      <c r="Z14" s="337"/>
      <c r="AA14" s="115">
        <f t="shared" ref="AA14:AA17" si="2">IF(M14="","",SUM(O14:Z14))</f>
        <v>0</v>
      </c>
      <c r="AB14" s="116"/>
      <c r="AC14" s="140">
        <f t="shared" si="1"/>
        <v>0</v>
      </c>
      <c r="AD14" s="122"/>
      <c r="AE14" s="41"/>
    </row>
    <row r="15" spans="1:52" ht="24.95" customHeight="1" x14ac:dyDescent="0.35">
      <c r="A15" s="290" t="s">
        <v>87</v>
      </c>
      <c r="B15" s="291"/>
      <c r="C15" s="291"/>
      <c r="D15" s="291"/>
      <c r="E15" s="291"/>
      <c r="F15" s="292"/>
      <c r="G15" s="338" t="s">
        <v>165</v>
      </c>
      <c r="H15" s="338"/>
      <c r="I15" s="311"/>
      <c r="J15" s="312"/>
      <c r="K15" s="236"/>
      <c r="L15" s="237"/>
      <c r="M15" s="115">
        <f t="shared" si="0"/>
        <v>0</v>
      </c>
      <c r="N15" s="116"/>
      <c r="O15" s="117"/>
      <c r="P15" s="118"/>
      <c r="Q15" s="249"/>
      <c r="R15" s="118"/>
      <c r="S15" s="249"/>
      <c r="T15" s="118"/>
      <c r="U15" s="249"/>
      <c r="V15" s="118"/>
      <c r="W15" s="249"/>
      <c r="X15" s="118"/>
      <c r="Y15" s="336"/>
      <c r="Z15" s="337"/>
      <c r="AA15" s="115">
        <f t="shared" si="2"/>
        <v>0</v>
      </c>
      <c r="AB15" s="116"/>
      <c r="AC15" s="140">
        <f t="shared" si="1"/>
        <v>0</v>
      </c>
      <c r="AD15" s="122"/>
      <c r="AE15" s="41"/>
    </row>
    <row r="16" spans="1:52" ht="24.95" customHeight="1" x14ac:dyDescent="0.35">
      <c r="A16" s="290" t="s">
        <v>87</v>
      </c>
      <c r="B16" s="291"/>
      <c r="C16" s="291"/>
      <c r="D16" s="291"/>
      <c r="E16" s="291"/>
      <c r="F16" s="292"/>
      <c r="G16" s="338" t="s">
        <v>165</v>
      </c>
      <c r="H16" s="338"/>
      <c r="I16" s="311"/>
      <c r="J16" s="312"/>
      <c r="K16" s="236"/>
      <c r="L16" s="237"/>
      <c r="M16" s="115">
        <f t="shared" si="0"/>
        <v>0</v>
      </c>
      <c r="N16" s="116"/>
      <c r="O16" s="117"/>
      <c r="P16" s="118"/>
      <c r="Q16" s="249"/>
      <c r="R16" s="118"/>
      <c r="S16" s="249"/>
      <c r="T16" s="118"/>
      <c r="U16" s="249"/>
      <c r="V16" s="118"/>
      <c r="W16" s="249"/>
      <c r="X16" s="118"/>
      <c r="Y16" s="336"/>
      <c r="Z16" s="337"/>
      <c r="AA16" s="115">
        <f t="shared" si="2"/>
        <v>0</v>
      </c>
      <c r="AB16" s="116"/>
      <c r="AC16" s="140">
        <f t="shared" si="1"/>
        <v>0</v>
      </c>
      <c r="AD16" s="122"/>
      <c r="AE16" s="41"/>
    </row>
    <row r="17" spans="1:43" ht="24.95" customHeight="1" x14ac:dyDescent="0.35">
      <c r="A17" s="290" t="s">
        <v>87</v>
      </c>
      <c r="B17" s="291"/>
      <c r="C17" s="291"/>
      <c r="D17" s="291"/>
      <c r="E17" s="291"/>
      <c r="F17" s="292"/>
      <c r="G17" s="338" t="s">
        <v>165</v>
      </c>
      <c r="H17" s="338"/>
      <c r="I17" s="311"/>
      <c r="J17" s="312"/>
      <c r="K17" s="236"/>
      <c r="L17" s="237"/>
      <c r="M17" s="115">
        <f t="shared" si="0"/>
        <v>0</v>
      </c>
      <c r="N17" s="116"/>
      <c r="O17" s="117"/>
      <c r="P17" s="118"/>
      <c r="Q17" s="249"/>
      <c r="R17" s="118"/>
      <c r="S17" s="249"/>
      <c r="T17" s="118"/>
      <c r="U17" s="249"/>
      <c r="V17" s="118"/>
      <c r="W17" s="249"/>
      <c r="X17" s="118"/>
      <c r="Y17" s="336"/>
      <c r="Z17" s="337"/>
      <c r="AA17" s="115">
        <f t="shared" si="2"/>
        <v>0</v>
      </c>
      <c r="AB17" s="116"/>
      <c r="AC17" s="140">
        <f t="shared" si="1"/>
        <v>0</v>
      </c>
      <c r="AD17" s="122"/>
      <c r="AE17" s="41"/>
    </row>
    <row r="18" spans="1:43" s="3" customFormat="1" ht="12.75" customHeight="1" x14ac:dyDescent="0.3">
      <c r="A18" s="124" t="s">
        <v>62</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7"/>
      <c r="AE18" s="42"/>
      <c r="AQ18" s="44"/>
    </row>
    <row r="19" spans="1:43" ht="28.5" customHeight="1" thickBot="1" x14ac:dyDescent="0.4">
      <c r="A19" s="285" t="s">
        <v>126</v>
      </c>
      <c r="B19" s="334"/>
      <c r="C19" s="334"/>
      <c r="D19" s="334"/>
      <c r="E19" s="334"/>
      <c r="F19" s="334"/>
      <c r="G19" s="307"/>
      <c r="H19" s="308"/>
      <c r="I19" s="308"/>
      <c r="J19" s="308"/>
      <c r="K19" s="308"/>
      <c r="L19" s="309"/>
      <c r="M19" s="159">
        <f>SUM(M11:N17)</f>
        <v>0</v>
      </c>
      <c r="N19" s="160"/>
      <c r="O19" s="164">
        <f>SUM(O11:P17)</f>
        <v>0</v>
      </c>
      <c r="P19" s="123"/>
      <c r="Q19" s="164">
        <f t="shared" ref="Q19" si="3">SUM(Q11:R17)</f>
        <v>0</v>
      </c>
      <c r="R19" s="123"/>
      <c r="S19" s="164">
        <f t="shared" ref="S19" si="4">SUM(S11:T17)</f>
        <v>0</v>
      </c>
      <c r="T19" s="123"/>
      <c r="U19" s="164">
        <f t="shared" ref="U19" si="5">SUM(U11:V17)</f>
        <v>0</v>
      </c>
      <c r="V19" s="123"/>
      <c r="W19" s="164">
        <f t="shared" ref="W19" si="6">SUM(W11:X17)</f>
        <v>0</v>
      </c>
      <c r="X19" s="123"/>
      <c r="Y19" s="333"/>
      <c r="Z19" s="333"/>
      <c r="AA19" s="159">
        <f>SUM(AA11:AB17)</f>
        <v>0</v>
      </c>
      <c r="AB19" s="160"/>
      <c r="AC19" s="329">
        <f>IF(M19="","",(M19-AA19))</f>
        <v>0</v>
      </c>
      <c r="AD19" s="330"/>
      <c r="AE19" s="42"/>
    </row>
    <row r="21" spans="1:43" s="3" customFormat="1" ht="12.75" customHeight="1" x14ac:dyDescent="0.3">
      <c r="A21" s="300" t="s">
        <v>138</v>
      </c>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15"/>
      <c r="AF21" s="15"/>
      <c r="AG21" s="15"/>
      <c r="AQ21" s="44"/>
    </row>
    <row r="22" spans="1:43" ht="103.5" customHeight="1" x14ac:dyDescent="0.35">
      <c r="A22" s="331" t="s">
        <v>260</v>
      </c>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row>
    <row r="23" spans="1:43" ht="16.5" customHeight="1" x14ac:dyDescent="0.35">
      <c r="A23" s="335" t="s">
        <v>257</v>
      </c>
      <c r="B23" s="335"/>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row>
    <row r="24" spans="1:43" ht="23.25" customHeight="1" x14ac:dyDescent="0.35">
      <c r="A24" s="332" t="s">
        <v>258</v>
      </c>
      <c r="B24" s="332"/>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row>
    <row r="25" spans="1:43" ht="13.15" x14ac:dyDescent="0.4">
      <c r="A25" s="52" t="s">
        <v>259</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31"/>
      <c r="AD25" s="31"/>
      <c r="AE25" s="31"/>
      <c r="AQ25"/>
    </row>
  </sheetData>
  <sheetProtection algorithmName="SHA-512" hashValue="xh1mdF0S3uCRBu0WrpsbNDrEFCbEywuat0bTJrBBrsfwHk5QyFzGmoAB7PP/tWJvpyBwME7wca+SaQlelMZW9Q==" saltValue="hsQMp1uKJ4PQdxQkYbTQKg==" spinCount="100000" sheet="1" selectLockedCells="1"/>
  <mergeCells count="140">
    <mergeCell ref="AE7:AE8"/>
    <mergeCell ref="AE9:AE10"/>
    <mergeCell ref="Q4:U4"/>
    <mergeCell ref="W9:X9"/>
    <mergeCell ref="Y9:Z9"/>
    <mergeCell ref="AA9:AB9"/>
    <mergeCell ref="G1:AD1"/>
    <mergeCell ref="G2:AD2"/>
    <mergeCell ref="G3:AD3"/>
    <mergeCell ref="G5:AD5"/>
    <mergeCell ref="A6:AD6"/>
    <mergeCell ref="Q8:T8"/>
    <mergeCell ref="U8:X8"/>
    <mergeCell ref="Y8:Z8"/>
    <mergeCell ref="G4:P4"/>
    <mergeCell ref="V4:AD4"/>
    <mergeCell ref="AC9:AD9"/>
    <mergeCell ref="A10:AD10"/>
    <mergeCell ref="AC7:AD8"/>
    <mergeCell ref="G11:H11"/>
    <mergeCell ref="I11:J11"/>
    <mergeCell ref="K11:L11"/>
    <mergeCell ref="M11:N11"/>
    <mergeCell ref="A7:F9"/>
    <mergeCell ref="G7:H9"/>
    <mergeCell ref="I7:J9"/>
    <mergeCell ref="K7:L9"/>
    <mergeCell ref="AA11:AB11"/>
    <mergeCell ref="M7:N8"/>
    <mergeCell ref="O7:P8"/>
    <mergeCell ref="AA7:AB8"/>
    <mergeCell ref="O11:P11"/>
    <mergeCell ref="Q11:R11"/>
    <mergeCell ref="S11:T11"/>
    <mergeCell ref="A11:F11"/>
    <mergeCell ref="Q7:Z7"/>
    <mergeCell ref="AC11:AD11"/>
    <mergeCell ref="U11:V11"/>
    <mergeCell ref="W11:X11"/>
    <mergeCell ref="Y11:Z11"/>
    <mergeCell ref="M9:N9"/>
    <mergeCell ref="O9:P9"/>
    <mergeCell ref="Q9:R9"/>
    <mergeCell ref="S9:T9"/>
    <mergeCell ref="U9:V9"/>
    <mergeCell ref="AC15:AD15"/>
    <mergeCell ref="O15:P15"/>
    <mergeCell ref="Q15:R15"/>
    <mergeCell ref="S15:T15"/>
    <mergeCell ref="U15:V15"/>
    <mergeCell ref="W15:X15"/>
    <mergeCell ref="Y15:Z15"/>
    <mergeCell ref="A12:F12"/>
    <mergeCell ref="G12:H12"/>
    <mergeCell ref="I12:J12"/>
    <mergeCell ref="K12:L12"/>
    <mergeCell ref="M12:N12"/>
    <mergeCell ref="O12:P12"/>
    <mergeCell ref="Q12:R12"/>
    <mergeCell ref="S12:T12"/>
    <mergeCell ref="O13:P13"/>
    <mergeCell ref="Q13:R13"/>
    <mergeCell ref="S13:T13"/>
    <mergeCell ref="A13:F13"/>
    <mergeCell ref="G13:H13"/>
    <mergeCell ref="I13:J13"/>
    <mergeCell ref="K13:L13"/>
    <mergeCell ref="M13:N13"/>
    <mergeCell ref="U12:V12"/>
    <mergeCell ref="W12:X12"/>
    <mergeCell ref="Y12:Z12"/>
    <mergeCell ref="AA12:AB12"/>
    <mergeCell ref="U14:V14"/>
    <mergeCell ref="W14:X14"/>
    <mergeCell ref="Y14:Z14"/>
    <mergeCell ref="AA14:AB14"/>
    <mergeCell ref="AC14:AD14"/>
    <mergeCell ref="AC12:AD12"/>
    <mergeCell ref="AA13:AB13"/>
    <mergeCell ref="AC13:AD13"/>
    <mergeCell ref="U13:V13"/>
    <mergeCell ref="W13:X13"/>
    <mergeCell ref="Y13:Z13"/>
    <mergeCell ref="A14:F14"/>
    <mergeCell ref="G14:H14"/>
    <mergeCell ref="I14:J14"/>
    <mergeCell ref="K14:L14"/>
    <mergeCell ref="M14:N14"/>
    <mergeCell ref="O14:P14"/>
    <mergeCell ref="Q14:R14"/>
    <mergeCell ref="S14:T14"/>
    <mergeCell ref="AA16:AB16"/>
    <mergeCell ref="A15:F15"/>
    <mergeCell ref="G15:H15"/>
    <mergeCell ref="I15:J15"/>
    <mergeCell ref="K15:L15"/>
    <mergeCell ref="M15:N15"/>
    <mergeCell ref="AA15:AB15"/>
    <mergeCell ref="AC16:AD16"/>
    <mergeCell ref="U16:V16"/>
    <mergeCell ref="W16:X16"/>
    <mergeCell ref="Y16:Z16"/>
    <mergeCell ref="U17:V17"/>
    <mergeCell ref="A17:F17"/>
    <mergeCell ref="G17:H17"/>
    <mergeCell ref="I17:J17"/>
    <mergeCell ref="K17:L17"/>
    <mergeCell ref="M17:N17"/>
    <mergeCell ref="O17:P17"/>
    <mergeCell ref="Q17:R17"/>
    <mergeCell ref="S17:T17"/>
    <mergeCell ref="O16:P16"/>
    <mergeCell ref="Q16:R16"/>
    <mergeCell ref="S16:T16"/>
    <mergeCell ref="A16:F16"/>
    <mergeCell ref="G16:H16"/>
    <mergeCell ref="I16:J16"/>
    <mergeCell ref="K16:L16"/>
    <mergeCell ref="M16:N16"/>
    <mergeCell ref="A18:AD18"/>
    <mergeCell ref="A19:F19"/>
    <mergeCell ref="G19:L19"/>
    <mergeCell ref="M19:N19"/>
    <mergeCell ref="O19:P19"/>
    <mergeCell ref="Q19:R19"/>
    <mergeCell ref="A21:AD21"/>
    <mergeCell ref="A23:AD23"/>
    <mergeCell ref="W17:X17"/>
    <mergeCell ref="Y17:Z17"/>
    <mergeCell ref="AA17:AB17"/>
    <mergeCell ref="AC17:AD17"/>
    <mergeCell ref="A25:AB25"/>
    <mergeCell ref="A22:AE22"/>
    <mergeCell ref="A24:AE24"/>
    <mergeCell ref="S19:T19"/>
    <mergeCell ref="U19:V19"/>
    <mergeCell ref="W19:X19"/>
    <mergeCell ref="Y19:Z19"/>
    <mergeCell ref="AA19:AB19"/>
    <mergeCell ref="AC19:AD19"/>
  </mergeCells>
  <dataValidations count="2">
    <dataValidation type="list" allowBlank="1" showInputMessage="1" showErrorMessage="1" sqref="AE11:AE17" xr:uid="{00000000-0002-0000-0600-000000000000}">
      <formula1>$AQ$1:$AQ$4</formula1>
    </dataValidation>
    <dataValidation type="list" allowBlank="1" showInputMessage="1" showErrorMessage="1" sqref="G11:H17" xr:uid="{00000000-0002-0000-0600-000001000000}">
      <formula1>$AO$1:$AO$3</formula1>
    </dataValidation>
  </dataValidations>
  <printOptions horizontalCentered="1"/>
  <pageMargins left="0.25" right="0.25" top="0.25" bottom="0.5" header="0.25" footer="0.25"/>
  <pageSetup scale="79" orientation="landscape" r:id="rId1"/>
  <headerFooter>
    <oddFooter>&amp;LAppendix B (Required Forms), Exhibit 11 (Proposed Budget)&amp;RPage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BN49"/>
  <sheetViews>
    <sheetView zoomScaleNormal="100" workbookViewId="0">
      <selection activeCell="G11" sqref="G11:H11"/>
    </sheetView>
  </sheetViews>
  <sheetFormatPr defaultRowHeight="12.75" x14ac:dyDescent="0.35"/>
  <cols>
    <col min="1" max="1" width="4.265625" customWidth="1"/>
    <col min="2" max="2" width="3.73046875" customWidth="1"/>
    <col min="3" max="4" width="4.265625" customWidth="1"/>
    <col min="5" max="5" width="7.86328125" customWidth="1"/>
    <col min="6" max="6" width="5.86328125" customWidth="1"/>
    <col min="7" max="12" width="4.265625" customWidth="1"/>
    <col min="13" max="14" width="5.59765625" customWidth="1"/>
    <col min="15" max="15" width="4.265625" customWidth="1"/>
    <col min="16" max="16" width="6.265625" customWidth="1"/>
    <col min="17" max="25" width="4.265625" customWidth="1"/>
    <col min="26" max="30" width="5.59765625" customWidth="1"/>
    <col min="31" max="52" width="3.73046875" customWidth="1"/>
    <col min="53" max="53" width="3.73046875" style="14" customWidth="1"/>
    <col min="54" max="84" width="3.73046875" customWidth="1"/>
  </cols>
  <sheetData>
    <row r="1" spans="1:66" ht="20.100000000000001" customHeight="1" x14ac:dyDescent="0.4">
      <c r="A1" s="2" t="str">
        <f>T('Exhbiit 11 - Budget Cover Page'!A3)</f>
        <v>Program Services:</v>
      </c>
      <c r="F1" s="6"/>
      <c r="G1" s="190" t="str">
        <f>T('Exhbiit 11 - Budget Cover Page'!F3)</f>
        <v>MEDICARE IMPROVEMENTS FOR PATIENTS AND PROVIDERS ACT (MIPPA)</v>
      </c>
      <c r="H1" s="190"/>
      <c r="I1" s="190"/>
      <c r="J1" s="190"/>
      <c r="K1" s="190"/>
      <c r="L1" s="190"/>
      <c r="M1" s="190"/>
      <c r="N1" s="190"/>
      <c r="O1" s="190"/>
      <c r="P1" s="190"/>
      <c r="Q1" s="190"/>
      <c r="R1" s="190"/>
      <c r="S1" s="190"/>
      <c r="T1" s="190"/>
      <c r="U1" s="190"/>
      <c r="V1" s="190"/>
      <c r="W1" s="190"/>
      <c r="X1" s="190"/>
      <c r="Y1" s="190"/>
      <c r="Z1" s="190"/>
      <c r="AA1" s="190"/>
      <c r="AB1" s="190"/>
      <c r="AC1" s="190"/>
      <c r="AD1" s="190"/>
      <c r="AZ1" s="26" t="s">
        <v>95</v>
      </c>
      <c r="BA1" s="46" t="s">
        <v>205</v>
      </c>
      <c r="BB1" s="29"/>
      <c r="BC1" s="29"/>
      <c r="BD1" s="29"/>
      <c r="BE1" s="29"/>
      <c r="BF1" s="29"/>
      <c r="BG1" s="29"/>
      <c r="BH1" s="29"/>
      <c r="BI1" s="29"/>
      <c r="BJ1" s="29"/>
      <c r="BK1" s="29"/>
      <c r="BL1" s="29"/>
      <c r="BM1" s="29"/>
      <c r="BN1" s="29"/>
    </row>
    <row r="2" spans="1:66" ht="20.100000000000001" customHeight="1" x14ac:dyDescent="0.4">
      <c r="A2" s="2" t="str">
        <f>T('Exhbiit 11 - Budget Cover Page'!A4)</f>
        <v>Fiscal Year:</v>
      </c>
      <c r="F2" s="6"/>
      <c r="G2" s="193" t="str">
        <f>T('Exhbiit 11 - Budget Cover Page'!F4:AK4)</f>
        <v>2023-24</v>
      </c>
      <c r="H2" s="193"/>
      <c r="I2" s="193"/>
      <c r="J2" s="193"/>
      <c r="K2" s="193"/>
      <c r="L2" s="193"/>
      <c r="M2" s="193"/>
      <c r="N2" s="193"/>
      <c r="O2" s="193"/>
      <c r="P2" s="193"/>
      <c r="Q2" s="193"/>
      <c r="R2" s="193"/>
      <c r="S2" s="193"/>
      <c r="T2" s="193"/>
      <c r="U2" s="193"/>
      <c r="V2" s="193"/>
      <c r="W2" s="193"/>
      <c r="X2" s="193"/>
      <c r="Y2" s="193"/>
      <c r="Z2" s="193"/>
      <c r="AA2" s="193"/>
      <c r="AB2" s="193"/>
      <c r="AC2" s="193"/>
      <c r="AD2" s="193"/>
      <c r="AZ2" s="26" t="s">
        <v>97</v>
      </c>
      <c r="BA2" s="46" t="s">
        <v>180</v>
      </c>
      <c r="BB2" s="29"/>
      <c r="BC2" s="29"/>
      <c r="BD2" s="29"/>
      <c r="BE2" s="29"/>
      <c r="BF2" s="29"/>
      <c r="BG2" s="29"/>
      <c r="BH2" s="29"/>
      <c r="BI2" s="29"/>
      <c r="BJ2" s="29"/>
      <c r="BK2" s="29"/>
      <c r="BL2" s="29"/>
      <c r="BM2" s="29"/>
      <c r="BN2" s="29"/>
    </row>
    <row r="3" spans="1:66" s="7" customFormat="1" ht="20.100000000000001" hidden="1" customHeight="1" x14ac:dyDescent="0.4">
      <c r="A3" s="11" t="str">
        <f>T('Exhbiit 11 - Budget Cover Page'!A5)</f>
        <v>Subaward Number:</v>
      </c>
      <c r="B3" s="11"/>
      <c r="C3" s="11"/>
      <c r="D3" s="11"/>
      <c r="E3" s="12"/>
      <c r="F3" s="12"/>
      <c r="G3" s="191" t="str">
        <f>T('Exhbiit 11 - Budget Cover Page'!G5:AK5)</f>
        <v>[Enter Subaward Number]</v>
      </c>
      <c r="H3" s="191"/>
      <c r="I3" s="191"/>
      <c r="J3" s="191"/>
      <c r="K3" s="191"/>
      <c r="L3" s="191"/>
      <c r="M3" s="191"/>
      <c r="N3" s="191"/>
      <c r="O3" s="191"/>
      <c r="P3" s="191"/>
      <c r="Q3" s="191"/>
      <c r="R3" s="191"/>
      <c r="S3" s="191"/>
      <c r="T3" s="191"/>
      <c r="U3" s="191"/>
      <c r="V3" s="191"/>
      <c r="W3" s="191"/>
      <c r="X3" s="191"/>
      <c r="Y3" s="191"/>
      <c r="Z3" s="191"/>
      <c r="AA3" s="191"/>
      <c r="AB3" s="191"/>
      <c r="AC3" s="191"/>
      <c r="AD3" s="191"/>
      <c r="AZ3" s="27" t="s">
        <v>98</v>
      </c>
      <c r="BA3" s="46" t="s">
        <v>181</v>
      </c>
      <c r="BB3" s="23"/>
      <c r="BC3" s="23"/>
      <c r="BD3" s="23"/>
      <c r="BE3" s="23"/>
      <c r="BF3" s="23"/>
      <c r="BG3" s="23"/>
      <c r="BH3" s="23"/>
      <c r="BI3" s="23"/>
      <c r="BJ3" s="23"/>
      <c r="BK3" s="23"/>
      <c r="BL3" s="23"/>
      <c r="BM3" s="23"/>
      <c r="BN3" s="23"/>
    </row>
    <row r="4" spans="1:66" s="12" customFormat="1" ht="23.25" hidden="1" customHeight="1" x14ac:dyDescent="0.4">
      <c r="A4" s="11" t="s">
        <v>89</v>
      </c>
      <c r="B4" s="11"/>
      <c r="C4" s="11"/>
      <c r="D4" s="11"/>
      <c r="F4" s="17"/>
      <c r="G4" s="192" t="str">
        <f>T('Exhbiit 11 - Budget Cover Page'!G6:L6)</f>
        <v>N/A</v>
      </c>
      <c r="H4" s="192"/>
      <c r="I4" s="192"/>
      <c r="J4" s="192"/>
      <c r="K4" s="192"/>
      <c r="L4" s="192"/>
      <c r="M4" s="192"/>
      <c r="N4" s="192"/>
      <c r="O4" s="192"/>
      <c r="P4" s="192"/>
      <c r="Q4" s="192"/>
      <c r="R4" s="342" t="s">
        <v>90</v>
      </c>
      <c r="S4" s="342"/>
      <c r="T4" s="342"/>
      <c r="U4" s="342"/>
      <c r="V4" s="342"/>
      <c r="W4" s="191" t="str">
        <f>T('Exhbiit 11 - Budget Cover Page'!Z6:AF6)</f>
        <v>N/A</v>
      </c>
      <c r="X4" s="191"/>
      <c r="Y4" s="191"/>
      <c r="Z4" s="191"/>
      <c r="AA4" s="191"/>
      <c r="AB4" s="191"/>
      <c r="AC4" s="191"/>
      <c r="AD4" s="191"/>
      <c r="AE4" s="8"/>
      <c r="AF4" s="8"/>
      <c r="AG4" s="8"/>
      <c r="AH4" s="8"/>
      <c r="AI4" s="8"/>
      <c r="AJ4" s="8"/>
      <c r="AK4" s="8"/>
      <c r="AZ4" s="28" t="s">
        <v>99</v>
      </c>
      <c r="BA4" s="46" t="s">
        <v>270</v>
      </c>
      <c r="BB4" s="30" t="s">
        <v>55</v>
      </c>
      <c r="BC4" s="25"/>
      <c r="BD4" s="25"/>
      <c r="BE4" s="25"/>
      <c r="BF4" s="25"/>
      <c r="BG4" s="25"/>
      <c r="BH4" s="25"/>
      <c r="BI4" s="25"/>
      <c r="BJ4" s="25"/>
      <c r="BK4" s="25"/>
      <c r="BL4" s="25"/>
      <c r="BM4" s="25"/>
      <c r="BN4" s="25"/>
    </row>
    <row r="5" spans="1:66" ht="20.100000000000001" customHeight="1" x14ac:dyDescent="0.4">
      <c r="A5" s="2" t="str">
        <f>T('Exhbiit 11 - Budget Cover Page'!A7:F7)</f>
        <v>Bidder's Legal Name:</v>
      </c>
      <c r="B5" s="1"/>
      <c r="C5" s="1"/>
      <c r="D5" s="1"/>
      <c r="E5" s="1"/>
      <c r="F5" s="5"/>
      <c r="G5" s="191" t="str">
        <f>T('Exhbiit 11 - Budget Cover Page'!F7:AK7)</f>
        <v>[Enter Legal Name]</v>
      </c>
      <c r="H5" s="191"/>
      <c r="I5" s="191"/>
      <c r="J5" s="191"/>
      <c r="K5" s="191"/>
      <c r="L5" s="191"/>
      <c r="M5" s="191"/>
      <c r="N5" s="191"/>
      <c r="O5" s="191"/>
      <c r="P5" s="191"/>
      <c r="Q5" s="191"/>
      <c r="R5" s="192"/>
      <c r="S5" s="192"/>
      <c r="T5" s="192"/>
      <c r="U5" s="192"/>
      <c r="V5" s="192"/>
      <c r="W5" s="192"/>
      <c r="X5" s="192"/>
      <c r="Y5" s="192"/>
      <c r="Z5" s="192"/>
      <c r="AA5" s="192"/>
      <c r="AB5" s="192"/>
      <c r="AC5" s="192"/>
      <c r="AD5" s="192"/>
      <c r="AZ5" s="28" t="s">
        <v>100</v>
      </c>
      <c r="BA5" s="46" t="s">
        <v>182</v>
      </c>
      <c r="BB5" s="29"/>
      <c r="BC5" s="29"/>
      <c r="BD5" s="29"/>
      <c r="BE5" s="29"/>
      <c r="BF5" s="29"/>
      <c r="BG5" s="29"/>
      <c r="BH5" s="29"/>
      <c r="BI5" s="29"/>
      <c r="BJ5" s="29"/>
      <c r="BK5" s="29"/>
      <c r="BL5" s="29"/>
      <c r="BM5" s="29"/>
      <c r="BN5" s="29"/>
    </row>
    <row r="6" spans="1:66" s="10" customFormat="1" ht="25.5" customHeight="1" thickBot="1" x14ac:dyDescent="0.45">
      <c r="A6" s="60" t="s">
        <v>160</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Z6" s="28" t="s">
        <v>101</v>
      </c>
      <c r="BA6" s="46" t="s">
        <v>271</v>
      </c>
      <c r="BB6" s="21"/>
      <c r="BC6" s="21"/>
      <c r="BD6" s="21"/>
      <c r="BE6" s="21"/>
      <c r="BF6" s="21"/>
      <c r="BG6" s="21"/>
      <c r="BH6" s="21"/>
      <c r="BI6" s="21"/>
      <c r="BJ6" s="21"/>
      <c r="BK6" s="21"/>
      <c r="BL6" s="21"/>
      <c r="BM6" s="21"/>
      <c r="BN6" s="21"/>
    </row>
    <row r="7" spans="1:66" s="4" customFormat="1" ht="21" customHeight="1" x14ac:dyDescent="0.3">
      <c r="A7" s="112" t="s">
        <v>140</v>
      </c>
      <c r="B7" s="128"/>
      <c r="C7" s="128"/>
      <c r="D7" s="128"/>
      <c r="E7" s="128"/>
      <c r="F7" s="128"/>
      <c r="G7" s="112" t="s">
        <v>23</v>
      </c>
      <c r="H7" s="112"/>
      <c r="I7" s="112" t="s">
        <v>31</v>
      </c>
      <c r="J7" s="112"/>
      <c r="K7" s="112" t="s">
        <v>21</v>
      </c>
      <c r="L7" s="299"/>
      <c r="M7" s="197" t="s">
        <v>33</v>
      </c>
      <c r="N7" s="198"/>
      <c r="O7" s="201" t="s">
        <v>220</v>
      </c>
      <c r="P7" s="202"/>
      <c r="Q7" s="203" t="s">
        <v>227</v>
      </c>
      <c r="R7" s="204"/>
      <c r="S7" s="204"/>
      <c r="T7" s="204"/>
      <c r="U7" s="204"/>
      <c r="V7" s="204"/>
      <c r="W7" s="204"/>
      <c r="X7" s="204"/>
      <c r="Y7" s="204"/>
      <c r="Z7" s="205"/>
      <c r="AA7" s="197" t="s">
        <v>34</v>
      </c>
      <c r="AB7" s="198"/>
      <c r="AC7" s="201" t="s">
        <v>36</v>
      </c>
      <c r="AD7" s="202"/>
      <c r="AZ7" s="28" t="s">
        <v>96</v>
      </c>
      <c r="BA7" s="46" t="s">
        <v>183</v>
      </c>
      <c r="BB7" s="26"/>
      <c r="BC7" s="26"/>
      <c r="BD7" s="26"/>
      <c r="BE7" s="26"/>
      <c r="BF7" s="26"/>
      <c r="BG7" s="26"/>
      <c r="BH7" s="26"/>
      <c r="BI7" s="26"/>
      <c r="BJ7" s="26"/>
      <c r="BK7" s="26"/>
      <c r="BL7" s="26"/>
      <c r="BM7" s="26"/>
      <c r="BN7" s="26"/>
    </row>
    <row r="8" spans="1:66" s="4" customFormat="1" ht="40.5" customHeight="1" x14ac:dyDescent="0.3">
      <c r="A8" s="112"/>
      <c r="B8" s="128"/>
      <c r="C8" s="128"/>
      <c r="D8" s="128"/>
      <c r="E8" s="128"/>
      <c r="F8" s="128"/>
      <c r="G8" s="112"/>
      <c r="H8" s="112"/>
      <c r="I8" s="112"/>
      <c r="J8" s="112"/>
      <c r="K8" s="112"/>
      <c r="L8" s="299"/>
      <c r="M8" s="199"/>
      <c r="N8" s="200"/>
      <c r="O8" s="134"/>
      <c r="P8" s="132"/>
      <c r="Q8" s="112" t="s">
        <v>198</v>
      </c>
      <c r="R8" s="112"/>
      <c r="S8" s="112"/>
      <c r="T8" s="112"/>
      <c r="U8" s="112" t="s">
        <v>22</v>
      </c>
      <c r="V8" s="112"/>
      <c r="W8" s="112"/>
      <c r="X8" s="112"/>
      <c r="Y8" s="129" t="s">
        <v>16</v>
      </c>
      <c r="Z8" s="133"/>
      <c r="AA8" s="199"/>
      <c r="AB8" s="200"/>
      <c r="AC8" s="199"/>
      <c r="AD8" s="206"/>
      <c r="AZ8" s="28"/>
      <c r="BA8" s="46" t="s">
        <v>184</v>
      </c>
      <c r="BB8" s="26"/>
      <c r="BC8" s="26"/>
      <c r="BD8" s="26"/>
      <c r="BE8" s="26"/>
      <c r="BF8" s="26"/>
      <c r="BG8" s="26"/>
      <c r="BH8" s="26"/>
      <c r="BI8" s="26"/>
      <c r="BJ8" s="26"/>
      <c r="BK8" s="26"/>
      <c r="BL8" s="26"/>
      <c r="BM8" s="26"/>
      <c r="BN8" s="26"/>
    </row>
    <row r="9" spans="1:66" s="4" customFormat="1" ht="37.5" customHeight="1" x14ac:dyDescent="0.25">
      <c r="A9" s="128"/>
      <c r="B9" s="128"/>
      <c r="C9" s="128"/>
      <c r="D9" s="128"/>
      <c r="E9" s="128"/>
      <c r="F9" s="128"/>
      <c r="G9" s="112"/>
      <c r="H9" s="112"/>
      <c r="I9" s="112"/>
      <c r="J9" s="112"/>
      <c r="K9" s="128"/>
      <c r="L9" s="299"/>
      <c r="M9" s="134" t="s">
        <v>32</v>
      </c>
      <c r="N9" s="131"/>
      <c r="O9" s="301" t="s">
        <v>58</v>
      </c>
      <c r="P9" s="302"/>
      <c r="Q9" s="112" t="s">
        <v>38</v>
      </c>
      <c r="R9" s="128"/>
      <c r="S9" s="112" t="s">
        <v>39</v>
      </c>
      <c r="T9" s="128"/>
      <c r="U9" s="112" t="s">
        <v>38</v>
      </c>
      <c r="V9" s="128"/>
      <c r="W9" s="112" t="s">
        <v>39</v>
      </c>
      <c r="X9" s="128"/>
      <c r="Y9" s="129" t="s">
        <v>38</v>
      </c>
      <c r="Z9" s="133"/>
      <c r="AA9" s="134" t="s">
        <v>35</v>
      </c>
      <c r="AB9" s="131"/>
      <c r="AC9" s="134" t="s">
        <v>37</v>
      </c>
      <c r="AD9" s="132"/>
      <c r="AZ9" s="26"/>
      <c r="BA9" s="46" t="s">
        <v>185</v>
      </c>
      <c r="BB9" s="26"/>
      <c r="BC9" s="26"/>
      <c r="BD9" s="26"/>
      <c r="BE9" s="26"/>
      <c r="BF9" s="26"/>
      <c r="BG9" s="26"/>
      <c r="BH9" s="26"/>
      <c r="BI9" s="26"/>
      <c r="BJ9" s="26"/>
      <c r="BK9" s="26"/>
      <c r="BL9" s="26"/>
      <c r="BM9" s="26"/>
      <c r="BN9" s="26"/>
    </row>
    <row r="10" spans="1:66" s="3" customFormat="1" ht="12.75" customHeight="1" x14ac:dyDescent="0.3">
      <c r="A10" s="124" t="s">
        <v>59</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7"/>
      <c r="AZ10" s="27"/>
      <c r="BA10" s="46" t="s">
        <v>186</v>
      </c>
      <c r="BB10" s="27"/>
      <c r="BC10" s="27"/>
      <c r="BD10" s="27"/>
      <c r="BE10" s="27"/>
      <c r="BF10" s="27"/>
      <c r="BG10" s="27"/>
      <c r="BH10" s="27"/>
      <c r="BI10" s="27"/>
      <c r="BJ10" s="27"/>
      <c r="BK10" s="27"/>
      <c r="BL10" s="27"/>
      <c r="BM10" s="27"/>
      <c r="BN10" s="27"/>
    </row>
    <row r="11" spans="1:66" ht="27.75" customHeight="1" x14ac:dyDescent="0.35">
      <c r="A11" s="290" t="s">
        <v>204</v>
      </c>
      <c r="B11" s="291"/>
      <c r="C11" s="291"/>
      <c r="D11" s="291"/>
      <c r="E11" s="291"/>
      <c r="F11" s="292"/>
      <c r="G11" s="295"/>
      <c r="H11" s="295"/>
      <c r="I11" s="297"/>
      <c r="J11" s="297"/>
      <c r="K11" s="297"/>
      <c r="L11" s="236"/>
      <c r="M11" s="115" t="str">
        <f>IF(G11="","",G11*I11*K11)</f>
        <v/>
      </c>
      <c r="N11" s="116"/>
      <c r="O11" s="118"/>
      <c r="P11" s="111"/>
      <c r="Q11" s="111"/>
      <c r="R11" s="111"/>
      <c r="S11" s="111"/>
      <c r="T11" s="111"/>
      <c r="U11" s="111"/>
      <c r="V11" s="111"/>
      <c r="W11" s="111"/>
      <c r="X11" s="111"/>
      <c r="Y11" s="113"/>
      <c r="Z11" s="114"/>
      <c r="AA11" s="115" t="str">
        <f>IF(M11="","",SUM(O11:Z11))</f>
        <v/>
      </c>
      <c r="AB11" s="116"/>
      <c r="AC11" s="140" t="str">
        <f>IF(M11="","",(M11-AA11))</f>
        <v/>
      </c>
      <c r="AD11" s="122"/>
      <c r="AZ11" s="29"/>
      <c r="BA11" s="46" t="s">
        <v>187</v>
      </c>
      <c r="BB11" s="29"/>
      <c r="BC11" s="28"/>
      <c r="BD11" s="28"/>
      <c r="BE11" s="28"/>
      <c r="BF11" s="28"/>
      <c r="BG11" s="29"/>
      <c r="BH11" s="29"/>
      <c r="BI11" s="29"/>
      <c r="BJ11" s="29"/>
      <c r="BK11" s="29"/>
      <c r="BL11" s="29"/>
      <c r="BM11" s="29"/>
      <c r="BN11" s="29"/>
    </row>
    <row r="12" spans="1:66" ht="21" customHeight="1" x14ac:dyDescent="0.35">
      <c r="A12" s="290" t="s">
        <v>204</v>
      </c>
      <c r="B12" s="291"/>
      <c r="C12" s="291"/>
      <c r="D12" s="291"/>
      <c r="E12" s="291"/>
      <c r="F12" s="292"/>
      <c r="G12" s="295"/>
      <c r="H12" s="295"/>
      <c r="I12" s="297"/>
      <c r="J12" s="297"/>
      <c r="K12" s="297"/>
      <c r="L12" s="236"/>
      <c r="M12" s="115" t="str">
        <f t="shared" ref="M12:M26" si="0">IF(G12="","",G12*I12*K12)</f>
        <v/>
      </c>
      <c r="N12" s="116"/>
      <c r="O12" s="118"/>
      <c r="P12" s="111"/>
      <c r="Q12" s="111"/>
      <c r="R12" s="111"/>
      <c r="S12" s="111"/>
      <c r="T12" s="111"/>
      <c r="U12" s="111"/>
      <c r="V12" s="111"/>
      <c r="W12" s="111"/>
      <c r="X12" s="111"/>
      <c r="Y12" s="113"/>
      <c r="Z12" s="114"/>
      <c r="AA12" s="115" t="str">
        <f t="shared" ref="AA12:AA26" si="1">IF(M12="","",SUM(O12:Z12))</f>
        <v/>
      </c>
      <c r="AB12" s="116"/>
      <c r="AC12" s="140" t="str">
        <f t="shared" ref="AC12:AC26" si="2">IF(M12="","",(M12-AA12))</f>
        <v/>
      </c>
      <c r="AD12" s="122"/>
      <c r="AZ12" s="29"/>
      <c r="BA12" s="46" t="s">
        <v>188</v>
      </c>
      <c r="BB12" s="29"/>
      <c r="BC12" s="28"/>
      <c r="BD12" s="28"/>
      <c r="BE12" s="28"/>
      <c r="BF12" s="28"/>
      <c r="BG12" s="29"/>
      <c r="BH12" s="29"/>
      <c r="BI12" s="29"/>
      <c r="BJ12" s="29"/>
      <c r="BK12" s="29"/>
      <c r="BL12" s="29"/>
      <c r="BM12" s="29"/>
      <c r="BN12" s="29"/>
    </row>
    <row r="13" spans="1:66" ht="21" customHeight="1" x14ac:dyDescent="0.35">
      <c r="A13" s="290" t="s">
        <v>204</v>
      </c>
      <c r="B13" s="291"/>
      <c r="C13" s="291"/>
      <c r="D13" s="291"/>
      <c r="E13" s="291"/>
      <c r="F13" s="292"/>
      <c r="G13" s="295"/>
      <c r="H13" s="295"/>
      <c r="I13" s="297"/>
      <c r="J13" s="297"/>
      <c r="K13" s="297"/>
      <c r="L13" s="236"/>
      <c r="M13" s="115" t="str">
        <f t="shared" ref="M13:M22" si="3">IF(G13="","",G13*I13*K13)</f>
        <v/>
      </c>
      <c r="N13" s="116"/>
      <c r="O13" s="118"/>
      <c r="P13" s="111"/>
      <c r="Q13" s="111"/>
      <c r="R13" s="111"/>
      <c r="S13" s="111"/>
      <c r="T13" s="111"/>
      <c r="U13" s="111"/>
      <c r="V13" s="111"/>
      <c r="W13" s="111"/>
      <c r="X13" s="111"/>
      <c r="Y13" s="113"/>
      <c r="Z13" s="114"/>
      <c r="AA13" s="115" t="str">
        <f t="shared" ref="AA13:AA22" si="4">IF(M13="","",SUM(O13:Z13))</f>
        <v/>
      </c>
      <c r="AB13" s="116"/>
      <c r="AC13" s="140" t="str">
        <f t="shared" ref="AC13:AC22" si="5">IF(M13="","",(M13-AA13))</f>
        <v/>
      </c>
      <c r="AD13" s="122"/>
      <c r="AZ13" s="29"/>
      <c r="BA13" s="46" t="s">
        <v>189</v>
      </c>
      <c r="BB13" s="29"/>
      <c r="BC13" s="28"/>
      <c r="BD13" s="28"/>
      <c r="BE13" s="28"/>
      <c r="BF13" s="28"/>
      <c r="BG13" s="29"/>
      <c r="BH13" s="29"/>
      <c r="BI13" s="29"/>
      <c r="BJ13" s="29"/>
      <c r="BK13" s="29"/>
      <c r="BL13" s="29"/>
      <c r="BM13" s="29"/>
      <c r="BN13" s="29"/>
    </row>
    <row r="14" spans="1:66" ht="21" customHeight="1" x14ac:dyDescent="0.35">
      <c r="A14" s="290" t="s">
        <v>204</v>
      </c>
      <c r="B14" s="291"/>
      <c r="C14" s="291"/>
      <c r="D14" s="291"/>
      <c r="E14" s="291"/>
      <c r="F14" s="292"/>
      <c r="G14" s="295"/>
      <c r="H14" s="295"/>
      <c r="I14" s="297"/>
      <c r="J14" s="297"/>
      <c r="K14" s="297"/>
      <c r="L14" s="236"/>
      <c r="M14" s="115" t="str">
        <f t="shared" si="3"/>
        <v/>
      </c>
      <c r="N14" s="116"/>
      <c r="O14" s="118"/>
      <c r="P14" s="111"/>
      <c r="Q14" s="111"/>
      <c r="R14" s="111"/>
      <c r="S14" s="111"/>
      <c r="T14" s="111"/>
      <c r="U14" s="111"/>
      <c r="V14" s="111"/>
      <c r="W14" s="111"/>
      <c r="X14" s="111"/>
      <c r="Y14" s="113"/>
      <c r="Z14" s="114"/>
      <c r="AA14" s="115" t="str">
        <f t="shared" si="4"/>
        <v/>
      </c>
      <c r="AB14" s="116"/>
      <c r="AC14" s="140" t="str">
        <f t="shared" si="5"/>
        <v/>
      </c>
      <c r="AD14" s="122"/>
      <c r="AZ14" s="29"/>
      <c r="BA14" s="46" t="s">
        <v>190</v>
      </c>
      <c r="BB14" s="29"/>
      <c r="BC14" s="28"/>
      <c r="BD14" s="28"/>
      <c r="BE14" s="28"/>
      <c r="BF14" s="28"/>
      <c r="BG14" s="29"/>
      <c r="BH14" s="29"/>
      <c r="BI14" s="29"/>
      <c r="BJ14" s="29"/>
      <c r="BK14" s="29"/>
      <c r="BL14" s="29"/>
      <c r="BM14" s="29"/>
      <c r="BN14" s="29"/>
    </row>
    <row r="15" spans="1:66" ht="21" customHeight="1" x14ac:dyDescent="0.35">
      <c r="A15" s="290" t="s">
        <v>204</v>
      </c>
      <c r="B15" s="291"/>
      <c r="C15" s="291"/>
      <c r="D15" s="291"/>
      <c r="E15" s="291"/>
      <c r="F15" s="292"/>
      <c r="G15" s="357"/>
      <c r="H15" s="358"/>
      <c r="I15" s="236"/>
      <c r="J15" s="318"/>
      <c r="K15" s="236"/>
      <c r="L15" s="237"/>
      <c r="M15" s="115" t="str">
        <f t="shared" si="3"/>
        <v/>
      </c>
      <c r="N15" s="116"/>
      <c r="O15" s="118"/>
      <c r="P15" s="111"/>
      <c r="Q15" s="111"/>
      <c r="R15" s="111"/>
      <c r="S15" s="111"/>
      <c r="T15" s="111"/>
      <c r="U15" s="111"/>
      <c r="V15" s="111"/>
      <c r="W15" s="111"/>
      <c r="X15" s="111"/>
      <c r="Y15" s="113"/>
      <c r="Z15" s="114"/>
      <c r="AA15" s="115" t="str">
        <f t="shared" si="4"/>
        <v/>
      </c>
      <c r="AB15" s="116"/>
      <c r="AC15" s="140" t="str">
        <f t="shared" si="5"/>
        <v/>
      </c>
      <c r="AD15" s="122"/>
      <c r="AZ15" s="29"/>
      <c r="BA15" s="46" t="s">
        <v>191</v>
      </c>
      <c r="BB15" s="29"/>
      <c r="BC15" s="28"/>
      <c r="BD15" s="28"/>
      <c r="BE15" s="28"/>
      <c r="BF15" s="28"/>
      <c r="BG15" s="29"/>
      <c r="BH15" s="29"/>
      <c r="BI15" s="29"/>
      <c r="BJ15" s="29"/>
      <c r="BK15" s="29"/>
      <c r="BL15" s="29"/>
      <c r="BM15" s="29"/>
      <c r="BN15" s="29"/>
    </row>
    <row r="16" spans="1:66" ht="21" customHeight="1" x14ac:dyDescent="0.35">
      <c r="A16" s="290" t="s">
        <v>204</v>
      </c>
      <c r="B16" s="291"/>
      <c r="C16" s="291"/>
      <c r="D16" s="291"/>
      <c r="E16" s="291"/>
      <c r="F16" s="292"/>
      <c r="G16" s="357"/>
      <c r="H16" s="358"/>
      <c r="I16" s="236"/>
      <c r="J16" s="318"/>
      <c r="K16" s="236"/>
      <c r="L16" s="237"/>
      <c r="M16" s="115" t="str">
        <f t="shared" si="3"/>
        <v/>
      </c>
      <c r="N16" s="116"/>
      <c r="O16" s="118"/>
      <c r="P16" s="111"/>
      <c r="Q16" s="111"/>
      <c r="R16" s="111"/>
      <c r="S16" s="111"/>
      <c r="T16" s="111"/>
      <c r="U16" s="111"/>
      <c r="V16" s="111"/>
      <c r="W16" s="111"/>
      <c r="X16" s="111"/>
      <c r="Y16" s="113"/>
      <c r="Z16" s="114"/>
      <c r="AA16" s="115" t="str">
        <f t="shared" si="4"/>
        <v/>
      </c>
      <c r="AB16" s="116"/>
      <c r="AC16" s="140" t="str">
        <f t="shared" si="5"/>
        <v/>
      </c>
      <c r="AD16" s="122"/>
      <c r="AZ16" s="29"/>
      <c r="BA16" s="46" t="s">
        <v>145</v>
      </c>
      <c r="BB16" s="29"/>
      <c r="BC16" s="28"/>
      <c r="BD16" s="28"/>
      <c r="BE16" s="28"/>
      <c r="BF16" s="28"/>
      <c r="BG16" s="29"/>
      <c r="BH16" s="29"/>
      <c r="BI16" s="29"/>
      <c r="BJ16" s="29"/>
      <c r="BK16" s="29"/>
      <c r="BL16" s="29"/>
      <c r="BM16" s="29"/>
      <c r="BN16" s="29"/>
    </row>
    <row r="17" spans="1:66" ht="21" customHeight="1" x14ac:dyDescent="0.35">
      <c r="A17" s="290" t="s">
        <v>204</v>
      </c>
      <c r="B17" s="291"/>
      <c r="C17" s="291"/>
      <c r="D17" s="291"/>
      <c r="E17" s="291"/>
      <c r="F17" s="292"/>
      <c r="G17" s="295"/>
      <c r="H17" s="295"/>
      <c r="I17" s="297"/>
      <c r="J17" s="297"/>
      <c r="K17" s="297"/>
      <c r="L17" s="236"/>
      <c r="M17" s="115" t="str">
        <f t="shared" si="3"/>
        <v/>
      </c>
      <c r="N17" s="116"/>
      <c r="O17" s="118"/>
      <c r="P17" s="111"/>
      <c r="Q17" s="111"/>
      <c r="R17" s="111"/>
      <c r="S17" s="111"/>
      <c r="T17" s="111"/>
      <c r="U17" s="111"/>
      <c r="V17" s="111"/>
      <c r="W17" s="111"/>
      <c r="X17" s="111"/>
      <c r="Y17" s="113"/>
      <c r="Z17" s="114"/>
      <c r="AA17" s="115" t="str">
        <f t="shared" si="4"/>
        <v/>
      </c>
      <c r="AB17" s="116"/>
      <c r="AC17" s="140" t="str">
        <f t="shared" si="5"/>
        <v/>
      </c>
      <c r="AD17" s="122"/>
      <c r="AZ17" s="29"/>
      <c r="BA17" s="46" t="s">
        <v>272</v>
      </c>
      <c r="BB17" s="29"/>
      <c r="BC17" s="28"/>
      <c r="BD17" s="28"/>
      <c r="BE17" s="28"/>
      <c r="BF17" s="28"/>
      <c r="BG17" s="29"/>
      <c r="BH17" s="29"/>
      <c r="BI17" s="29"/>
      <c r="BJ17" s="29"/>
      <c r="BK17" s="29"/>
      <c r="BL17" s="29"/>
      <c r="BM17" s="29"/>
      <c r="BN17" s="29"/>
    </row>
    <row r="18" spans="1:66" ht="21" customHeight="1" x14ac:dyDescent="0.35">
      <c r="A18" s="290" t="s">
        <v>204</v>
      </c>
      <c r="B18" s="291"/>
      <c r="C18" s="291"/>
      <c r="D18" s="291"/>
      <c r="E18" s="291"/>
      <c r="F18" s="292"/>
      <c r="G18" s="295"/>
      <c r="H18" s="295"/>
      <c r="I18" s="297"/>
      <c r="J18" s="297"/>
      <c r="K18" s="297"/>
      <c r="L18" s="236"/>
      <c r="M18" s="115" t="str">
        <f t="shared" si="3"/>
        <v/>
      </c>
      <c r="N18" s="116"/>
      <c r="O18" s="118"/>
      <c r="P18" s="111"/>
      <c r="Q18" s="111"/>
      <c r="R18" s="111"/>
      <c r="S18" s="111"/>
      <c r="T18" s="111"/>
      <c r="U18" s="111"/>
      <c r="V18" s="111"/>
      <c r="W18" s="111"/>
      <c r="X18" s="111"/>
      <c r="Y18" s="113"/>
      <c r="Z18" s="114"/>
      <c r="AA18" s="115" t="str">
        <f t="shared" si="4"/>
        <v/>
      </c>
      <c r="AB18" s="116"/>
      <c r="AC18" s="140" t="str">
        <f t="shared" si="5"/>
        <v/>
      </c>
      <c r="AD18" s="122"/>
      <c r="AZ18" s="29"/>
      <c r="BA18" s="46" t="s">
        <v>273</v>
      </c>
      <c r="BB18" s="29"/>
      <c r="BC18" s="28"/>
      <c r="BD18" s="28"/>
      <c r="BE18" s="28"/>
      <c r="BF18" s="28"/>
      <c r="BG18" s="29"/>
      <c r="BH18" s="29"/>
      <c r="BI18" s="29"/>
      <c r="BJ18" s="29"/>
      <c r="BK18" s="29"/>
      <c r="BL18" s="29"/>
      <c r="BM18" s="29"/>
      <c r="BN18" s="29"/>
    </row>
    <row r="19" spans="1:66" ht="21" customHeight="1" x14ac:dyDescent="0.35">
      <c r="A19" s="290" t="s">
        <v>204</v>
      </c>
      <c r="B19" s="291"/>
      <c r="C19" s="291"/>
      <c r="D19" s="291"/>
      <c r="E19" s="291"/>
      <c r="F19" s="292"/>
      <c r="G19" s="357"/>
      <c r="H19" s="358"/>
      <c r="I19" s="236"/>
      <c r="J19" s="318"/>
      <c r="K19" s="236"/>
      <c r="L19" s="237"/>
      <c r="M19" s="115" t="str">
        <f t="shared" si="3"/>
        <v/>
      </c>
      <c r="N19" s="116"/>
      <c r="O19" s="118"/>
      <c r="P19" s="111"/>
      <c r="Q19" s="111"/>
      <c r="R19" s="111"/>
      <c r="S19" s="111"/>
      <c r="T19" s="111"/>
      <c r="U19" s="111"/>
      <c r="V19" s="111"/>
      <c r="W19" s="111"/>
      <c r="X19" s="111"/>
      <c r="Y19" s="113"/>
      <c r="Z19" s="114"/>
      <c r="AA19" s="115" t="str">
        <f t="shared" si="4"/>
        <v/>
      </c>
      <c r="AB19" s="116"/>
      <c r="AC19" s="140" t="str">
        <f t="shared" si="5"/>
        <v/>
      </c>
      <c r="AD19" s="122"/>
      <c r="AZ19" s="29"/>
      <c r="BA19" s="38"/>
      <c r="BB19" s="29"/>
      <c r="BC19" s="28"/>
      <c r="BD19" s="28"/>
      <c r="BE19" s="28"/>
      <c r="BF19" s="28"/>
      <c r="BG19" s="29"/>
      <c r="BH19" s="29"/>
      <c r="BI19" s="29"/>
      <c r="BJ19" s="29"/>
      <c r="BK19" s="29"/>
      <c r="BL19" s="29"/>
      <c r="BM19" s="29"/>
      <c r="BN19" s="29"/>
    </row>
    <row r="20" spans="1:66" ht="21" customHeight="1" x14ac:dyDescent="0.35">
      <c r="A20" s="290" t="s">
        <v>204</v>
      </c>
      <c r="B20" s="291"/>
      <c r="C20" s="291"/>
      <c r="D20" s="291"/>
      <c r="E20" s="291"/>
      <c r="F20" s="292"/>
      <c r="G20" s="357"/>
      <c r="H20" s="358"/>
      <c r="I20" s="236"/>
      <c r="J20" s="318"/>
      <c r="K20" s="236"/>
      <c r="L20" s="237"/>
      <c r="M20" s="115" t="str">
        <f t="shared" si="3"/>
        <v/>
      </c>
      <c r="N20" s="116"/>
      <c r="O20" s="118"/>
      <c r="P20" s="111"/>
      <c r="Q20" s="111"/>
      <c r="R20" s="111"/>
      <c r="S20" s="111"/>
      <c r="T20" s="111"/>
      <c r="U20" s="111"/>
      <c r="V20" s="111"/>
      <c r="W20" s="111"/>
      <c r="X20" s="111"/>
      <c r="Y20" s="113"/>
      <c r="Z20" s="114"/>
      <c r="AA20" s="115" t="str">
        <f t="shared" si="4"/>
        <v/>
      </c>
      <c r="AB20" s="116"/>
      <c r="AC20" s="140" t="str">
        <f t="shared" si="5"/>
        <v/>
      </c>
      <c r="AD20" s="122"/>
      <c r="AZ20" s="29"/>
      <c r="BA20" s="38"/>
      <c r="BB20" s="29"/>
      <c r="BC20" s="28"/>
      <c r="BD20" s="28"/>
      <c r="BE20" s="28"/>
      <c r="BF20" s="28"/>
      <c r="BG20" s="29"/>
      <c r="BH20" s="29"/>
      <c r="BI20" s="29"/>
      <c r="BJ20" s="29"/>
      <c r="BK20" s="29"/>
      <c r="BL20" s="29"/>
      <c r="BM20" s="29"/>
      <c r="BN20" s="29"/>
    </row>
    <row r="21" spans="1:66" ht="21" customHeight="1" x14ac:dyDescent="0.35">
      <c r="A21" s="290" t="s">
        <v>204</v>
      </c>
      <c r="B21" s="291"/>
      <c r="C21" s="291"/>
      <c r="D21" s="291"/>
      <c r="E21" s="291"/>
      <c r="F21" s="292"/>
      <c r="G21" s="295"/>
      <c r="H21" s="295"/>
      <c r="I21" s="297"/>
      <c r="J21" s="297"/>
      <c r="K21" s="297"/>
      <c r="L21" s="236"/>
      <c r="M21" s="115" t="str">
        <f t="shared" si="3"/>
        <v/>
      </c>
      <c r="N21" s="116"/>
      <c r="O21" s="118"/>
      <c r="P21" s="111"/>
      <c r="Q21" s="111"/>
      <c r="R21" s="111"/>
      <c r="S21" s="111"/>
      <c r="T21" s="111"/>
      <c r="U21" s="111"/>
      <c r="V21" s="111"/>
      <c r="W21" s="111"/>
      <c r="X21" s="111"/>
      <c r="Y21" s="113"/>
      <c r="Z21" s="114"/>
      <c r="AA21" s="115" t="str">
        <f t="shared" si="4"/>
        <v/>
      </c>
      <c r="AB21" s="116"/>
      <c r="AC21" s="140" t="str">
        <f t="shared" si="5"/>
        <v/>
      </c>
      <c r="AD21" s="122"/>
      <c r="AZ21" s="29"/>
      <c r="BA21" s="38"/>
      <c r="BB21" s="29"/>
      <c r="BC21" s="28"/>
      <c r="BD21" s="28"/>
      <c r="BE21" s="28"/>
      <c r="BF21" s="28"/>
      <c r="BG21" s="29"/>
      <c r="BH21" s="29"/>
      <c r="BI21" s="29"/>
      <c r="BJ21" s="29"/>
      <c r="BK21" s="29"/>
      <c r="BL21" s="29"/>
      <c r="BM21" s="29"/>
      <c r="BN21" s="29"/>
    </row>
    <row r="22" spans="1:66" ht="21" customHeight="1" x14ac:dyDescent="0.35">
      <c r="A22" s="290" t="s">
        <v>204</v>
      </c>
      <c r="B22" s="291"/>
      <c r="C22" s="291"/>
      <c r="D22" s="291"/>
      <c r="E22" s="291"/>
      <c r="F22" s="292"/>
      <c r="G22" s="295"/>
      <c r="H22" s="295"/>
      <c r="I22" s="297"/>
      <c r="J22" s="297"/>
      <c r="K22" s="297"/>
      <c r="L22" s="236"/>
      <c r="M22" s="115" t="str">
        <f t="shared" si="3"/>
        <v/>
      </c>
      <c r="N22" s="116"/>
      <c r="O22" s="118"/>
      <c r="P22" s="111"/>
      <c r="Q22" s="111"/>
      <c r="R22" s="111"/>
      <c r="S22" s="111"/>
      <c r="T22" s="111"/>
      <c r="U22" s="111"/>
      <c r="V22" s="111"/>
      <c r="W22" s="111"/>
      <c r="X22" s="111"/>
      <c r="Y22" s="113"/>
      <c r="Z22" s="114"/>
      <c r="AA22" s="115" t="str">
        <f t="shared" si="4"/>
        <v/>
      </c>
      <c r="AB22" s="116"/>
      <c r="AC22" s="140" t="str">
        <f t="shared" si="5"/>
        <v/>
      </c>
      <c r="AD22" s="122"/>
      <c r="AZ22" s="29"/>
      <c r="BA22" s="38"/>
      <c r="BB22" s="29"/>
      <c r="BC22" s="28"/>
      <c r="BD22" s="28"/>
      <c r="BE22" s="28"/>
      <c r="BF22" s="28"/>
      <c r="BG22" s="29"/>
      <c r="BH22" s="29"/>
      <c r="BI22" s="29"/>
      <c r="BJ22" s="29"/>
      <c r="BK22" s="29"/>
      <c r="BL22" s="29"/>
      <c r="BM22" s="29"/>
      <c r="BN22" s="29"/>
    </row>
    <row r="23" spans="1:66" ht="21" customHeight="1" x14ac:dyDescent="0.35">
      <c r="A23" s="290" t="s">
        <v>204</v>
      </c>
      <c r="B23" s="291"/>
      <c r="C23" s="291"/>
      <c r="D23" s="291"/>
      <c r="E23" s="291"/>
      <c r="F23" s="292"/>
      <c r="G23" s="357"/>
      <c r="H23" s="358"/>
      <c r="I23" s="236"/>
      <c r="J23" s="318"/>
      <c r="K23" s="236"/>
      <c r="L23" s="237"/>
      <c r="M23" s="115" t="str">
        <f t="shared" si="0"/>
        <v/>
      </c>
      <c r="N23" s="116"/>
      <c r="O23" s="118"/>
      <c r="P23" s="111"/>
      <c r="Q23" s="111"/>
      <c r="R23" s="111"/>
      <c r="S23" s="111"/>
      <c r="T23" s="111"/>
      <c r="U23" s="111"/>
      <c r="V23" s="111"/>
      <c r="W23" s="111"/>
      <c r="X23" s="111"/>
      <c r="Y23" s="113"/>
      <c r="Z23" s="114"/>
      <c r="AA23" s="115" t="str">
        <f t="shared" si="1"/>
        <v/>
      </c>
      <c r="AB23" s="116"/>
      <c r="AC23" s="140" t="str">
        <f t="shared" si="2"/>
        <v/>
      </c>
      <c r="AD23" s="122"/>
      <c r="AZ23" s="29"/>
      <c r="BA23" s="38"/>
      <c r="BB23" s="28"/>
      <c r="BC23" s="28"/>
      <c r="BD23" s="28"/>
      <c r="BE23" s="28"/>
      <c r="BF23" s="28"/>
      <c r="BG23" s="29"/>
      <c r="BH23" s="29"/>
      <c r="BI23" s="29"/>
      <c r="BJ23" s="29"/>
      <c r="BK23" s="29"/>
      <c r="BL23" s="29"/>
      <c r="BM23" s="29"/>
      <c r="BN23" s="29"/>
    </row>
    <row r="24" spans="1:66" ht="21" customHeight="1" x14ac:dyDescent="0.35">
      <c r="A24" s="290" t="s">
        <v>204</v>
      </c>
      <c r="B24" s="291"/>
      <c r="C24" s="291"/>
      <c r="D24" s="291"/>
      <c r="E24" s="291"/>
      <c r="F24" s="292"/>
      <c r="G24" s="357"/>
      <c r="H24" s="358"/>
      <c r="I24" s="236"/>
      <c r="J24" s="318"/>
      <c r="K24" s="236"/>
      <c r="L24" s="237"/>
      <c r="M24" s="115" t="str">
        <f t="shared" si="0"/>
        <v/>
      </c>
      <c r="N24" s="116"/>
      <c r="O24" s="118"/>
      <c r="P24" s="111"/>
      <c r="Q24" s="111"/>
      <c r="R24" s="111"/>
      <c r="S24" s="111"/>
      <c r="T24" s="111"/>
      <c r="U24" s="111"/>
      <c r="V24" s="111"/>
      <c r="W24" s="111"/>
      <c r="X24" s="111"/>
      <c r="Y24" s="113"/>
      <c r="Z24" s="114"/>
      <c r="AA24" s="115" t="str">
        <f t="shared" si="1"/>
        <v/>
      </c>
      <c r="AB24" s="116"/>
      <c r="AC24" s="140" t="str">
        <f t="shared" si="2"/>
        <v/>
      </c>
      <c r="AD24" s="122"/>
      <c r="AZ24" s="29"/>
      <c r="BA24" s="38"/>
      <c r="BB24" s="28"/>
      <c r="BC24" s="28"/>
      <c r="BD24" s="28"/>
      <c r="BE24" s="28"/>
      <c r="BF24" s="28"/>
      <c r="BG24" s="29"/>
      <c r="BH24" s="29"/>
      <c r="BI24" s="29"/>
      <c r="BJ24" s="29"/>
      <c r="BK24" s="29"/>
      <c r="BL24" s="29"/>
      <c r="BM24" s="29"/>
      <c r="BN24" s="29"/>
    </row>
    <row r="25" spans="1:66" ht="21" customHeight="1" x14ac:dyDescent="0.35">
      <c r="A25" s="290" t="s">
        <v>204</v>
      </c>
      <c r="B25" s="291"/>
      <c r="C25" s="291"/>
      <c r="D25" s="291"/>
      <c r="E25" s="291"/>
      <c r="F25" s="292"/>
      <c r="G25" s="295"/>
      <c r="H25" s="295"/>
      <c r="I25" s="297"/>
      <c r="J25" s="297"/>
      <c r="K25" s="297"/>
      <c r="L25" s="236"/>
      <c r="M25" s="115" t="str">
        <f t="shared" si="0"/>
        <v/>
      </c>
      <c r="N25" s="116"/>
      <c r="O25" s="118"/>
      <c r="P25" s="111"/>
      <c r="Q25" s="111"/>
      <c r="R25" s="111"/>
      <c r="S25" s="111"/>
      <c r="T25" s="111"/>
      <c r="U25" s="111"/>
      <c r="V25" s="111"/>
      <c r="W25" s="111"/>
      <c r="X25" s="111"/>
      <c r="Y25" s="113"/>
      <c r="Z25" s="114"/>
      <c r="AA25" s="115" t="str">
        <f t="shared" si="1"/>
        <v/>
      </c>
      <c r="AB25" s="116"/>
      <c r="AC25" s="140" t="str">
        <f t="shared" si="2"/>
        <v/>
      </c>
      <c r="AD25" s="122"/>
      <c r="AZ25" s="29"/>
      <c r="BA25" s="38"/>
      <c r="BB25" s="28"/>
      <c r="BC25" s="28"/>
      <c r="BD25" s="28"/>
      <c r="BE25" s="28"/>
      <c r="BF25" s="28"/>
      <c r="BG25" s="29"/>
      <c r="BH25" s="29"/>
      <c r="BI25" s="29"/>
      <c r="BJ25" s="29"/>
      <c r="BK25" s="29"/>
      <c r="BL25" s="29"/>
      <c r="BM25" s="29"/>
      <c r="BN25" s="29"/>
    </row>
    <row r="26" spans="1:66" ht="21" customHeight="1" x14ac:dyDescent="0.35">
      <c r="A26" s="290" t="s">
        <v>204</v>
      </c>
      <c r="B26" s="291"/>
      <c r="C26" s="291"/>
      <c r="D26" s="291"/>
      <c r="E26" s="291"/>
      <c r="F26" s="292"/>
      <c r="G26" s="295"/>
      <c r="H26" s="295"/>
      <c r="I26" s="297"/>
      <c r="J26" s="297"/>
      <c r="K26" s="297"/>
      <c r="L26" s="236"/>
      <c r="M26" s="115" t="str">
        <f t="shared" si="0"/>
        <v/>
      </c>
      <c r="N26" s="116"/>
      <c r="O26" s="118"/>
      <c r="P26" s="111"/>
      <c r="Q26" s="111"/>
      <c r="R26" s="111"/>
      <c r="S26" s="111"/>
      <c r="T26" s="111"/>
      <c r="U26" s="111"/>
      <c r="V26" s="111"/>
      <c r="W26" s="111"/>
      <c r="X26" s="111"/>
      <c r="Y26" s="113"/>
      <c r="Z26" s="114"/>
      <c r="AA26" s="115" t="str">
        <f t="shared" si="1"/>
        <v/>
      </c>
      <c r="AB26" s="116"/>
      <c r="AC26" s="140" t="str">
        <f t="shared" si="2"/>
        <v/>
      </c>
      <c r="AD26" s="122"/>
      <c r="AZ26" s="29"/>
      <c r="BA26" s="38"/>
      <c r="BB26" s="28"/>
      <c r="BC26" s="28"/>
      <c r="BD26" s="28"/>
      <c r="BE26" s="28"/>
      <c r="BF26" s="28"/>
      <c r="BG26" s="29"/>
      <c r="BH26" s="29"/>
      <c r="BI26" s="29"/>
      <c r="BJ26" s="29"/>
      <c r="BK26" s="29"/>
      <c r="BL26" s="29"/>
      <c r="BM26" s="29"/>
      <c r="BN26" s="29"/>
    </row>
    <row r="27" spans="1:66" ht="21" customHeight="1" x14ac:dyDescent="0.35">
      <c r="A27" s="290" t="s">
        <v>204</v>
      </c>
      <c r="B27" s="291"/>
      <c r="C27" s="291"/>
      <c r="D27" s="291"/>
      <c r="E27" s="291"/>
      <c r="F27" s="292"/>
      <c r="G27" s="357"/>
      <c r="H27" s="358"/>
      <c r="I27" s="236"/>
      <c r="J27" s="318"/>
      <c r="K27" s="236"/>
      <c r="L27" s="237"/>
      <c r="M27" s="115" t="str">
        <f>IF(G27="","",G27*I27*K27)</f>
        <v/>
      </c>
      <c r="N27" s="116"/>
      <c r="O27" s="118"/>
      <c r="P27" s="111"/>
      <c r="Q27" s="111"/>
      <c r="R27" s="111"/>
      <c r="S27" s="111"/>
      <c r="T27" s="111"/>
      <c r="U27" s="111"/>
      <c r="V27" s="111"/>
      <c r="W27" s="111"/>
      <c r="X27" s="111"/>
      <c r="Y27" s="113"/>
      <c r="Z27" s="114"/>
      <c r="AA27" s="115" t="str">
        <f>IF(M27="","",SUM(O27:Z27))</f>
        <v/>
      </c>
      <c r="AB27" s="116"/>
      <c r="AC27" s="140" t="str">
        <f>IF(M27="","",(M27-AA27))</f>
        <v/>
      </c>
      <c r="AD27" s="122"/>
      <c r="AZ27" s="29"/>
      <c r="BA27" s="38"/>
      <c r="BB27" s="29"/>
      <c r="BC27" s="29"/>
      <c r="BD27" s="29"/>
      <c r="BE27" s="29"/>
      <c r="BF27" s="29"/>
      <c r="BG27" s="29"/>
      <c r="BH27" s="29"/>
      <c r="BI27" s="29"/>
      <c r="BJ27" s="29"/>
      <c r="BK27" s="29"/>
      <c r="BL27" s="29"/>
      <c r="BM27" s="29"/>
      <c r="BN27" s="29"/>
    </row>
    <row r="28" spans="1:66" ht="21" customHeight="1" x14ac:dyDescent="0.35">
      <c r="A28" s="354" t="s">
        <v>192</v>
      </c>
      <c r="B28" s="355"/>
      <c r="C28" s="355"/>
      <c r="D28" s="355"/>
      <c r="E28" s="355"/>
      <c r="F28" s="356"/>
      <c r="G28" s="357"/>
      <c r="H28" s="358"/>
      <c r="I28" s="236"/>
      <c r="J28" s="318"/>
      <c r="K28" s="236"/>
      <c r="L28" s="237"/>
      <c r="M28" s="109" t="str">
        <f>IF(G28="","",G28*I28*K28)</f>
        <v/>
      </c>
      <c r="N28" s="110"/>
      <c r="O28" s="117"/>
      <c r="P28" s="118"/>
      <c r="Q28" s="249"/>
      <c r="R28" s="118"/>
      <c r="S28" s="249"/>
      <c r="T28" s="118"/>
      <c r="U28" s="249"/>
      <c r="V28" s="118"/>
      <c r="W28" s="249"/>
      <c r="X28" s="118"/>
      <c r="Y28" s="114"/>
      <c r="Z28" s="250"/>
      <c r="AA28" s="109" t="str">
        <f>IF(M28="","",SUM(O28:Z28))</f>
        <v/>
      </c>
      <c r="AB28" s="110"/>
      <c r="AC28" s="139" t="str">
        <f>IF(M28="","",(M28-AA28))</f>
        <v/>
      </c>
      <c r="AD28" s="140"/>
      <c r="AZ28" s="29"/>
      <c r="BA28" s="38"/>
      <c r="BB28" s="29"/>
      <c r="BC28" s="29"/>
      <c r="BD28" s="29"/>
      <c r="BE28" s="29"/>
      <c r="BF28" s="29"/>
      <c r="BG28" s="29"/>
      <c r="BH28" s="29"/>
      <c r="BI28" s="29"/>
      <c r="BJ28" s="29"/>
      <c r="BK28" s="29"/>
      <c r="BL28" s="29"/>
      <c r="BM28" s="29"/>
      <c r="BN28" s="29"/>
    </row>
    <row r="29" spans="1:66" ht="21" customHeight="1" x14ac:dyDescent="0.35">
      <c r="A29" s="354" t="s">
        <v>192</v>
      </c>
      <c r="B29" s="355"/>
      <c r="C29" s="355"/>
      <c r="D29" s="355"/>
      <c r="E29" s="355"/>
      <c r="F29" s="356"/>
      <c r="G29" s="295"/>
      <c r="H29" s="295"/>
      <c r="I29" s="297"/>
      <c r="J29" s="297"/>
      <c r="K29" s="297"/>
      <c r="L29" s="236"/>
      <c r="M29" s="115" t="str">
        <f>IF(G29="","",G29*I29*K29)</f>
        <v/>
      </c>
      <c r="N29" s="116"/>
      <c r="O29" s="118"/>
      <c r="P29" s="111"/>
      <c r="Q29" s="111"/>
      <c r="R29" s="111"/>
      <c r="S29" s="111"/>
      <c r="T29" s="111"/>
      <c r="U29" s="111"/>
      <c r="V29" s="111"/>
      <c r="W29" s="111"/>
      <c r="X29" s="111"/>
      <c r="Y29" s="113"/>
      <c r="Z29" s="114"/>
      <c r="AA29" s="115" t="str">
        <f>IF(M29="","",SUM(O29:Z29))</f>
        <v/>
      </c>
      <c r="AB29" s="116"/>
      <c r="AC29" s="140" t="str">
        <f>IF(M29="","",(M29-AA29))</f>
        <v/>
      </c>
      <c r="AD29" s="122"/>
      <c r="AZ29" s="29"/>
      <c r="BA29" s="38"/>
      <c r="BB29" s="28"/>
      <c r="BC29" s="28"/>
      <c r="BD29" s="28"/>
      <c r="BE29" s="28"/>
      <c r="BF29" s="28"/>
      <c r="BG29" s="29"/>
      <c r="BH29" s="29"/>
      <c r="BI29" s="29"/>
      <c r="BJ29" s="29"/>
      <c r="BK29" s="29"/>
      <c r="BL29" s="29"/>
      <c r="BM29" s="29"/>
      <c r="BN29" s="29"/>
    </row>
    <row r="30" spans="1:66" ht="21" customHeight="1" x14ac:dyDescent="0.35">
      <c r="A30" s="354" t="s">
        <v>192</v>
      </c>
      <c r="B30" s="355"/>
      <c r="C30" s="355"/>
      <c r="D30" s="355"/>
      <c r="E30" s="355"/>
      <c r="F30" s="356"/>
      <c r="G30" s="295"/>
      <c r="H30" s="295"/>
      <c r="I30" s="297"/>
      <c r="J30" s="297"/>
      <c r="K30" s="297"/>
      <c r="L30" s="236"/>
      <c r="M30" s="115" t="str">
        <f>IF(G30="","",G30*I30*K30)</f>
        <v/>
      </c>
      <c r="N30" s="116"/>
      <c r="O30" s="118"/>
      <c r="P30" s="111"/>
      <c r="Q30" s="111"/>
      <c r="R30" s="111"/>
      <c r="S30" s="111"/>
      <c r="T30" s="111"/>
      <c r="U30" s="111"/>
      <c r="V30" s="111"/>
      <c r="W30" s="111"/>
      <c r="X30" s="111"/>
      <c r="Y30" s="113"/>
      <c r="Z30" s="114"/>
      <c r="AA30" s="115" t="str">
        <f>IF(M30="","",SUM(O30:Z30))</f>
        <v/>
      </c>
      <c r="AB30" s="116"/>
      <c r="AC30" s="140" t="str">
        <f>IF(M30="","",(M30-AA30))</f>
        <v/>
      </c>
      <c r="AD30" s="122"/>
      <c r="AZ30" s="29"/>
      <c r="BA30" s="38"/>
      <c r="BB30" s="29"/>
      <c r="BC30" s="29"/>
      <c r="BD30" s="29"/>
      <c r="BE30" s="29"/>
      <c r="BF30" s="29"/>
      <c r="BG30" s="29"/>
      <c r="BH30" s="29"/>
      <c r="BI30" s="29"/>
      <c r="BJ30" s="29"/>
      <c r="BK30" s="29"/>
      <c r="BL30" s="29"/>
      <c r="BM30" s="29"/>
      <c r="BN30" s="29"/>
    </row>
    <row r="31" spans="1:66" s="4" customFormat="1" ht="16.5" customHeight="1" x14ac:dyDescent="0.35">
      <c r="A31" s="285" t="s">
        <v>64</v>
      </c>
      <c r="B31" s="285"/>
      <c r="C31" s="285"/>
      <c r="D31" s="285"/>
      <c r="E31" s="285"/>
      <c r="F31" s="285"/>
      <c r="G31" s="307"/>
      <c r="H31" s="308"/>
      <c r="I31" s="308"/>
      <c r="J31" s="308"/>
      <c r="K31" s="308"/>
      <c r="L31" s="309"/>
      <c r="M31" s="115">
        <f>SUM(M11:N30)</f>
        <v>0</v>
      </c>
      <c r="N31" s="116"/>
      <c r="O31" s="349">
        <f>SUM(O11:P30)</f>
        <v>0</v>
      </c>
      <c r="P31" s="286"/>
      <c r="Q31" s="282">
        <f>SUM(Q11:R30)</f>
        <v>0</v>
      </c>
      <c r="R31" s="286"/>
      <c r="S31" s="282">
        <f>SUM(S11:T30)</f>
        <v>0</v>
      </c>
      <c r="T31" s="286"/>
      <c r="U31" s="282">
        <f>SUM(U11:V30)</f>
        <v>0</v>
      </c>
      <c r="V31" s="286"/>
      <c r="W31" s="282">
        <f>SUM(W11:X30)</f>
        <v>0</v>
      </c>
      <c r="X31" s="286"/>
      <c r="Y31" s="282">
        <f>SUM(Y11:Z30)</f>
        <v>0</v>
      </c>
      <c r="Z31" s="286"/>
      <c r="AA31" s="345">
        <f>SUM(O31:Z31)</f>
        <v>0</v>
      </c>
      <c r="AB31" s="346"/>
      <c r="AC31" s="347">
        <f>IF(M31="","",M31-AA31)</f>
        <v>0</v>
      </c>
      <c r="AD31" s="348"/>
      <c r="BA31" s="38"/>
    </row>
    <row r="32" spans="1:66" s="3" customFormat="1" ht="12.75" customHeight="1" x14ac:dyDescent="0.3">
      <c r="A32" s="124" t="s">
        <v>60</v>
      </c>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7"/>
      <c r="BA32" s="38"/>
    </row>
    <row r="33" spans="1:53" ht="21.95" customHeight="1" x14ac:dyDescent="0.35">
      <c r="A33" s="207" t="s">
        <v>69</v>
      </c>
      <c r="B33" s="207"/>
      <c r="C33" s="207"/>
      <c r="D33" s="207"/>
      <c r="E33" s="207"/>
      <c r="F33" s="207"/>
      <c r="G33" s="326"/>
      <c r="H33" s="326"/>
      <c r="I33" s="322"/>
      <c r="J33" s="322"/>
      <c r="K33" s="322"/>
      <c r="L33" s="327"/>
      <c r="M33" s="224" t="str">
        <f>IF(G33="","",G33*I33*K33)</f>
        <v/>
      </c>
      <c r="N33" s="225"/>
      <c r="O33" s="135" t="s">
        <v>206</v>
      </c>
      <c r="P33" s="136"/>
      <c r="Q33" s="319" t="s">
        <v>86</v>
      </c>
      <c r="R33" s="319"/>
      <c r="S33" s="319" t="s">
        <v>86</v>
      </c>
      <c r="T33" s="319"/>
      <c r="U33" s="319" t="s">
        <v>86</v>
      </c>
      <c r="V33" s="319"/>
      <c r="W33" s="319" t="s">
        <v>86</v>
      </c>
      <c r="X33" s="319"/>
      <c r="Y33" s="319" t="s">
        <v>86</v>
      </c>
      <c r="Z33" s="319"/>
      <c r="AA33" s="224" t="str">
        <f>IF(M33="","",SUM(O33:Z33))</f>
        <v/>
      </c>
      <c r="AB33" s="225"/>
      <c r="AC33" s="140" t="str">
        <f>IF(M33="","",(M33-AA33))</f>
        <v/>
      </c>
      <c r="AD33" s="122"/>
      <c r="BA33" s="12"/>
    </row>
    <row r="34" spans="1:53" ht="15" customHeight="1" x14ac:dyDescent="0.35">
      <c r="A34" s="156" t="s">
        <v>65</v>
      </c>
      <c r="B34" s="157"/>
      <c r="C34" s="157"/>
      <c r="D34" s="157"/>
      <c r="E34" s="157"/>
      <c r="F34" s="157"/>
      <c r="G34" s="157"/>
      <c r="H34" s="157"/>
      <c r="I34" s="157"/>
      <c r="J34" s="157"/>
      <c r="K34" s="157"/>
      <c r="L34" s="157"/>
      <c r="M34" s="162" t="str">
        <f>IF(M33="","",IF(O33&lt;=(0.1*O31),"No","Yes; please revise."))</f>
        <v/>
      </c>
      <c r="N34" s="162"/>
      <c r="O34" s="162"/>
      <c r="P34" s="162"/>
      <c r="Q34" s="162"/>
      <c r="R34" s="162"/>
      <c r="S34" s="162"/>
      <c r="T34" s="162"/>
      <c r="U34" s="162"/>
      <c r="V34" s="162"/>
      <c r="W34" s="162"/>
      <c r="X34" s="162"/>
      <c r="Y34" s="162"/>
      <c r="Z34" s="162"/>
      <c r="AA34" s="162"/>
      <c r="AB34" s="162"/>
      <c r="AC34" s="162"/>
      <c r="AD34" s="163"/>
      <c r="BA34" s="12"/>
    </row>
    <row r="35" spans="1:53" s="3" customFormat="1" ht="12.75" customHeight="1" x14ac:dyDescent="0.3">
      <c r="A35" s="124" t="s">
        <v>62</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7"/>
      <c r="BA35" s="36"/>
    </row>
    <row r="36" spans="1:53" ht="25.5" customHeight="1" thickBot="1" x14ac:dyDescent="0.4">
      <c r="A36" s="188" t="s">
        <v>19</v>
      </c>
      <c r="B36" s="188"/>
      <c r="C36" s="188"/>
      <c r="D36" s="188"/>
      <c r="E36" s="188"/>
      <c r="F36" s="188"/>
      <c r="G36" s="351"/>
      <c r="H36" s="352"/>
      <c r="I36" s="352"/>
      <c r="J36" s="352"/>
      <c r="K36" s="352"/>
      <c r="L36" s="353"/>
      <c r="M36" s="159">
        <f>SUM(M31:N33)</f>
        <v>0</v>
      </c>
      <c r="N36" s="160"/>
      <c r="O36" s="164">
        <f>SUM(O31:P33)</f>
        <v>0</v>
      </c>
      <c r="P36" s="123"/>
      <c r="Q36" s="123">
        <f>SUM(Q31:R33)</f>
        <v>0</v>
      </c>
      <c r="R36" s="123"/>
      <c r="S36" s="123">
        <f>SUM(S31:T33)</f>
        <v>0</v>
      </c>
      <c r="T36" s="123"/>
      <c r="U36" s="123">
        <f>SUM(U31:V33)</f>
        <v>0</v>
      </c>
      <c r="V36" s="123"/>
      <c r="W36" s="123">
        <f>SUM(W31:X33)</f>
        <v>0</v>
      </c>
      <c r="X36" s="123"/>
      <c r="Y36" s="123">
        <f>SUM(Y31:Z33)</f>
        <v>0</v>
      </c>
      <c r="Z36" s="123"/>
      <c r="AA36" s="159">
        <f>SUM(AA31:AB33)</f>
        <v>0</v>
      </c>
      <c r="AB36" s="160"/>
      <c r="AC36" s="216">
        <f>IF(M36="","",(M36-AA36))</f>
        <v>0</v>
      </c>
      <c r="AD36" s="138"/>
    </row>
    <row r="37" spans="1:53" s="36" customFormat="1" ht="25.5" customHeight="1" x14ac:dyDescent="0.3">
      <c r="A37" s="359" t="s">
        <v>138</v>
      </c>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
      <c r="AF37" s="35"/>
      <c r="AG37" s="35"/>
    </row>
    <row r="38" spans="1:53" s="36" customFormat="1" ht="12.75" customHeight="1" x14ac:dyDescent="0.3">
      <c r="A38" s="343" t="s">
        <v>261</v>
      </c>
      <c r="B38" s="343"/>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5"/>
      <c r="AF38" s="35"/>
      <c r="AG38" s="35"/>
    </row>
    <row r="39" spans="1:53" ht="13.15" x14ac:dyDescent="0.4">
      <c r="A39" s="52" t="s">
        <v>246</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31"/>
      <c r="AD39" s="31"/>
      <c r="AE39" s="31"/>
      <c r="BA39"/>
    </row>
    <row r="40" spans="1:53" s="36" customFormat="1" ht="14.25" customHeight="1" x14ac:dyDescent="0.3">
      <c r="A40" s="343" t="s">
        <v>232</v>
      </c>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5"/>
      <c r="AF40" s="35"/>
      <c r="AG40" s="35"/>
    </row>
    <row r="41" spans="1:53" s="36" customFormat="1" ht="27.75" customHeight="1" x14ac:dyDescent="0.3">
      <c r="A41" s="343" t="s">
        <v>274</v>
      </c>
      <c r="B41" s="343"/>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5"/>
      <c r="AF41" s="35"/>
      <c r="AG41" s="35"/>
    </row>
    <row r="42" spans="1:53" s="36" customFormat="1" ht="26.25" customHeight="1" x14ac:dyDescent="0.3">
      <c r="A42" s="343" t="s">
        <v>262</v>
      </c>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5"/>
      <c r="AF42" s="35"/>
      <c r="AG42" s="35"/>
    </row>
    <row r="43" spans="1:53" ht="18" customHeight="1" x14ac:dyDescent="0.35">
      <c r="A43" s="344" t="s">
        <v>233</v>
      </c>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row>
    <row r="44" spans="1:53" ht="27" customHeight="1" x14ac:dyDescent="0.35">
      <c r="A44" s="344" t="s">
        <v>275</v>
      </c>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row>
    <row r="45" spans="1:53" x14ac:dyDescent="0.35">
      <c r="A45" s="344" t="s">
        <v>231</v>
      </c>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row>
    <row r="46" spans="1:53" x14ac:dyDescent="0.35">
      <c r="A46" s="343"/>
      <c r="B46" s="343"/>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row>
    <row r="47" spans="1:53" x14ac:dyDescent="0.35">
      <c r="A47" s="350"/>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row>
    <row r="48" spans="1:53" x14ac:dyDescent="0.35">
      <c r="A48" s="360"/>
      <c r="B48" s="360"/>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row>
    <row r="49" spans="1:30" x14ac:dyDescent="0.35">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row>
  </sheetData>
  <sheetProtection algorithmName="SHA-512" hashValue="53SDcRW2ZSrhNKLIMI12MU94nAhmtnDa9dY3cYQKSIYkw9d8hLUGuv3xlwQmz/UmXxrBGayhH6n4TpyLXYVKgQ==" saltValue="oZJOrfm2zjShKGY2UuILiQ==" spinCount="100000" sheet="1" selectLockedCells="1"/>
  <mergeCells count="341">
    <mergeCell ref="A48:AD48"/>
    <mergeCell ref="AA15:AB15"/>
    <mergeCell ref="AA16:AB16"/>
    <mergeCell ref="AA17:AB17"/>
    <mergeCell ref="AA18:AB18"/>
    <mergeCell ref="AA19:AB19"/>
    <mergeCell ref="AA20:AB20"/>
    <mergeCell ref="AA22:AB22"/>
    <mergeCell ref="AA21:AB21"/>
    <mergeCell ref="AC15:AD15"/>
    <mergeCell ref="AC16:AD16"/>
    <mergeCell ref="AC17:AD17"/>
    <mergeCell ref="AC18:AD18"/>
    <mergeCell ref="AC19:AD19"/>
    <mergeCell ref="AC20:AD20"/>
    <mergeCell ref="AC21:AD21"/>
    <mergeCell ref="AC22:AD22"/>
    <mergeCell ref="U21:V21"/>
    <mergeCell ref="W21:X21"/>
    <mergeCell ref="Y21:Z21"/>
    <mergeCell ref="O22:P22"/>
    <mergeCell ref="Q22:R22"/>
    <mergeCell ref="S22:T22"/>
    <mergeCell ref="U22:V22"/>
    <mergeCell ref="W22:X22"/>
    <mergeCell ref="Y22:Z22"/>
    <mergeCell ref="U19:V19"/>
    <mergeCell ref="W19:X19"/>
    <mergeCell ref="Y19:Z19"/>
    <mergeCell ref="O20:P20"/>
    <mergeCell ref="Q20:R20"/>
    <mergeCell ref="S20:T20"/>
    <mergeCell ref="U20:V20"/>
    <mergeCell ref="W20:X20"/>
    <mergeCell ref="Y20:Z20"/>
    <mergeCell ref="U17:V17"/>
    <mergeCell ref="W17:X17"/>
    <mergeCell ref="Y17:Z17"/>
    <mergeCell ref="O18:P18"/>
    <mergeCell ref="Q18:R18"/>
    <mergeCell ref="S18:T18"/>
    <mergeCell ref="U18:V18"/>
    <mergeCell ref="W18:X18"/>
    <mergeCell ref="Y18:Z18"/>
    <mergeCell ref="U15:V15"/>
    <mergeCell ref="W15:X15"/>
    <mergeCell ref="Y15:Z15"/>
    <mergeCell ref="O16:P16"/>
    <mergeCell ref="Q16:R16"/>
    <mergeCell ref="S16:T16"/>
    <mergeCell ref="U16:V16"/>
    <mergeCell ref="W16:X16"/>
    <mergeCell ref="Y16:Z16"/>
    <mergeCell ref="M17:N17"/>
    <mergeCell ref="M18:N18"/>
    <mergeCell ref="M19:N19"/>
    <mergeCell ref="M20:N20"/>
    <mergeCell ref="M21:N21"/>
    <mergeCell ref="M22:N22"/>
    <mergeCell ref="O15:P15"/>
    <mergeCell ref="Q15:R15"/>
    <mergeCell ref="S15:T15"/>
    <mergeCell ref="O17:P17"/>
    <mergeCell ref="Q17:R17"/>
    <mergeCell ref="S17:T17"/>
    <mergeCell ref="O19:P19"/>
    <mergeCell ref="Q19:R19"/>
    <mergeCell ref="S19:T19"/>
    <mergeCell ref="O21:P21"/>
    <mergeCell ref="Q21:R21"/>
    <mergeCell ref="S21:T21"/>
    <mergeCell ref="A37:AD37"/>
    <mergeCell ref="A15:F15"/>
    <mergeCell ref="G15:H15"/>
    <mergeCell ref="I15:J15"/>
    <mergeCell ref="K15:L15"/>
    <mergeCell ref="A16:F16"/>
    <mergeCell ref="G16:H16"/>
    <mergeCell ref="I16:J16"/>
    <mergeCell ref="K16:L16"/>
    <mergeCell ref="A17:F17"/>
    <mergeCell ref="G17:H17"/>
    <mergeCell ref="I17:J17"/>
    <mergeCell ref="K17:L17"/>
    <mergeCell ref="A18:F18"/>
    <mergeCell ref="G18:H18"/>
    <mergeCell ref="I18:J18"/>
    <mergeCell ref="K18:L18"/>
    <mergeCell ref="A22:F22"/>
    <mergeCell ref="G22:H22"/>
    <mergeCell ref="I22:J22"/>
    <mergeCell ref="K22:L22"/>
    <mergeCell ref="M15:N15"/>
    <mergeCell ref="M16:N16"/>
    <mergeCell ref="A19:F19"/>
    <mergeCell ref="G19:H19"/>
    <mergeCell ref="I19:J19"/>
    <mergeCell ref="K19:L19"/>
    <mergeCell ref="A20:F20"/>
    <mergeCell ref="G20:H20"/>
    <mergeCell ref="I20:J20"/>
    <mergeCell ref="K20:L20"/>
    <mergeCell ref="A21:F21"/>
    <mergeCell ref="G21:H21"/>
    <mergeCell ref="I21:J21"/>
    <mergeCell ref="K21:L21"/>
    <mergeCell ref="AC24:AD24"/>
    <mergeCell ref="AA13:AB13"/>
    <mergeCell ref="AC13:AD13"/>
    <mergeCell ref="W14:X14"/>
    <mergeCell ref="Y14:Z14"/>
    <mergeCell ref="AA14:AB14"/>
    <mergeCell ref="AC14:AD14"/>
    <mergeCell ref="A12:F12"/>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R4:V4"/>
    <mergeCell ref="W13:X13"/>
    <mergeCell ref="U14:V14"/>
    <mergeCell ref="Q13:R13"/>
    <mergeCell ref="S13:T13"/>
    <mergeCell ref="U13:V13"/>
    <mergeCell ref="Q12:R12"/>
    <mergeCell ref="S12:T12"/>
    <mergeCell ref="U12:V12"/>
    <mergeCell ref="W12:X12"/>
    <mergeCell ref="Y12:Z12"/>
    <mergeCell ref="I11:J11"/>
    <mergeCell ref="K11:L11"/>
    <mergeCell ref="M11:N11"/>
    <mergeCell ref="O11:P11"/>
    <mergeCell ref="Q11:R11"/>
    <mergeCell ref="O9:P9"/>
    <mergeCell ref="AC12:AD12"/>
    <mergeCell ref="G13:H13"/>
    <mergeCell ref="AC23:AD23"/>
    <mergeCell ref="Q23:R23"/>
    <mergeCell ref="S23:T23"/>
    <mergeCell ref="U23:V23"/>
    <mergeCell ref="W23:X23"/>
    <mergeCell ref="Y23:Z23"/>
    <mergeCell ref="AA23:AB23"/>
    <mergeCell ref="Y9:Z9"/>
    <mergeCell ref="AA9:AB9"/>
    <mergeCell ref="AC9:AD9"/>
    <mergeCell ref="S9:T9"/>
    <mergeCell ref="U9:V9"/>
    <mergeCell ref="W9:X9"/>
    <mergeCell ref="AA12:AB12"/>
    <mergeCell ref="S11:T11"/>
    <mergeCell ref="U11:V11"/>
    <mergeCell ref="W11:X11"/>
    <mergeCell ref="Y11:Z11"/>
    <mergeCell ref="AA11:AB11"/>
    <mergeCell ref="AC11:AD11"/>
    <mergeCell ref="Y13:Z13"/>
    <mergeCell ref="A10:AD10"/>
    <mergeCell ref="A11:F11"/>
    <mergeCell ref="G11:H11"/>
    <mergeCell ref="A14:F14"/>
    <mergeCell ref="G14:H14"/>
    <mergeCell ref="I14:J14"/>
    <mergeCell ref="K14:L14"/>
    <mergeCell ref="M14:N14"/>
    <mergeCell ref="O14:P14"/>
    <mergeCell ref="Q14:R14"/>
    <mergeCell ref="S14:T14"/>
    <mergeCell ref="K12:L12"/>
    <mergeCell ref="M12:N12"/>
    <mergeCell ref="O12:P12"/>
    <mergeCell ref="I12:J12"/>
    <mergeCell ref="G12:H12"/>
    <mergeCell ref="A13:F13"/>
    <mergeCell ref="I13:J13"/>
    <mergeCell ref="K13:L13"/>
    <mergeCell ref="M13:N13"/>
    <mergeCell ref="O13:P13"/>
    <mergeCell ref="A23:F23"/>
    <mergeCell ref="G23:H23"/>
    <mergeCell ref="I23:J23"/>
    <mergeCell ref="K23:L23"/>
    <mergeCell ref="M23:N23"/>
    <mergeCell ref="O23:P23"/>
    <mergeCell ref="U25:V25"/>
    <mergeCell ref="W25:X25"/>
    <mergeCell ref="Y25:Z25"/>
    <mergeCell ref="Q25:R25"/>
    <mergeCell ref="S25:T25"/>
    <mergeCell ref="K24:L24"/>
    <mergeCell ref="M24:N24"/>
    <mergeCell ref="O24:P24"/>
    <mergeCell ref="Q24:R24"/>
    <mergeCell ref="A24:F24"/>
    <mergeCell ref="G24:H24"/>
    <mergeCell ref="I24:J24"/>
    <mergeCell ref="AA25:AB25"/>
    <mergeCell ref="S24:T24"/>
    <mergeCell ref="U24:V24"/>
    <mergeCell ref="W24:X24"/>
    <mergeCell ref="Y24:Z24"/>
    <mergeCell ref="AA24:AB24"/>
    <mergeCell ref="A26:F26"/>
    <mergeCell ref="G26:H26"/>
    <mergeCell ref="I26:J26"/>
    <mergeCell ref="K26:L26"/>
    <mergeCell ref="M26:N26"/>
    <mergeCell ref="O26:P26"/>
    <mergeCell ref="A25:F25"/>
    <mergeCell ref="G25:H25"/>
    <mergeCell ref="I25:J25"/>
    <mergeCell ref="K25:L25"/>
    <mergeCell ref="M25:N25"/>
    <mergeCell ref="O25:P25"/>
    <mergeCell ref="AC25:AD25"/>
    <mergeCell ref="O29:P29"/>
    <mergeCell ref="Q29:R29"/>
    <mergeCell ref="S29:T29"/>
    <mergeCell ref="U29:V29"/>
    <mergeCell ref="Y29:Z29"/>
    <mergeCell ref="AA29:AB29"/>
    <mergeCell ref="AC29:AD29"/>
    <mergeCell ref="A27:F27"/>
    <mergeCell ref="G27:H27"/>
    <mergeCell ref="I27:J27"/>
    <mergeCell ref="K27:L27"/>
    <mergeCell ref="M27:N27"/>
    <mergeCell ref="O27:P27"/>
    <mergeCell ref="W29:X29"/>
    <mergeCell ref="A29:F29"/>
    <mergeCell ref="G29:H29"/>
    <mergeCell ref="I29:J29"/>
    <mergeCell ref="K29:L29"/>
    <mergeCell ref="M29:N29"/>
    <mergeCell ref="AC27:AD27"/>
    <mergeCell ref="Q27:R27"/>
    <mergeCell ref="S27:T27"/>
    <mergeCell ref="U27:V27"/>
    <mergeCell ref="A28:F28"/>
    <mergeCell ref="G28:H28"/>
    <mergeCell ref="I28:J28"/>
    <mergeCell ref="K28:L28"/>
    <mergeCell ref="M28:N28"/>
    <mergeCell ref="O28:P28"/>
    <mergeCell ref="Q28:R28"/>
    <mergeCell ref="S28:T28"/>
    <mergeCell ref="U28:V28"/>
    <mergeCell ref="G31:L31"/>
    <mergeCell ref="W31:X31"/>
    <mergeCell ref="A30:F30"/>
    <mergeCell ref="G30:H30"/>
    <mergeCell ref="I30:J30"/>
    <mergeCell ref="K30:L30"/>
    <mergeCell ref="M30:N30"/>
    <mergeCell ref="O30:P30"/>
    <mergeCell ref="AC30:AD30"/>
    <mergeCell ref="Q30:R30"/>
    <mergeCell ref="S30:T30"/>
    <mergeCell ref="U30:V30"/>
    <mergeCell ref="W30:X30"/>
    <mergeCell ref="Y30:Z30"/>
    <mergeCell ref="AA30:AB30"/>
    <mergeCell ref="Q31:R31"/>
    <mergeCell ref="S31:T31"/>
    <mergeCell ref="U31:V31"/>
    <mergeCell ref="A47:AD47"/>
    <mergeCell ref="AA36:AB36"/>
    <mergeCell ref="AC36:AD36"/>
    <mergeCell ref="AC33:AD33"/>
    <mergeCell ref="A36:F36"/>
    <mergeCell ref="G36:L36"/>
    <mergeCell ref="M36:N36"/>
    <mergeCell ref="O36:P36"/>
    <mergeCell ref="Q36:R36"/>
    <mergeCell ref="S36:T36"/>
    <mergeCell ref="U36:V36"/>
    <mergeCell ref="W36:X36"/>
    <mergeCell ref="Y36:Z36"/>
    <mergeCell ref="Q33:R33"/>
    <mergeCell ref="S33:T33"/>
    <mergeCell ref="U33:V33"/>
    <mergeCell ref="W33:X33"/>
    <mergeCell ref="Y33:Z33"/>
    <mergeCell ref="AA33:AB33"/>
    <mergeCell ref="A35:AD35"/>
    <mergeCell ref="A46:AD46"/>
    <mergeCell ref="A34:L34"/>
    <mergeCell ref="M34:AD34"/>
    <mergeCell ref="A39:AB39"/>
    <mergeCell ref="AC26:AD26"/>
    <mergeCell ref="Q26:R26"/>
    <mergeCell ref="S26:T26"/>
    <mergeCell ref="U26:V26"/>
    <mergeCell ref="W26:X26"/>
    <mergeCell ref="Y26:Z26"/>
    <mergeCell ref="AA26:AB26"/>
    <mergeCell ref="Y27:Z27"/>
    <mergeCell ref="AA27:AB27"/>
    <mergeCell ref="W27:X27"/>
    <mergeCell ref="A38:AD38"/>
    <mergeCell ref="A40:AD40"/>
    <mergeCell ref="A41:AD41"/>
    <mergeCell ref="A42:AD42"/>
    <mergeCell ref="A43:AD43"/>
    <mergeCell ref="A44:AD44"/>
    <mergeCell ref="A45:AD45"/>
    <mergeCell ref="Y28:Z28"/>
    <mergeCell ref="AA28:AB28"/>
    <mergeCell ref="AC28:AD28"/>
    <mergeCell ref="W28:X28"/>
    <mergeCell ref="Y31:Z31"/>
    <mergeCell ref="AA31:AB31"/>
    <mergeCell ref="AC31:AD31"/>
    <mergeCell ref="A33:F33"/>
    <mergeCell ref="G33:H33"/>
    <mergeCell ref="I33:J33"/>
    <mergeCell ref="K33:L33"/>
    <mergeCell ref="M33:N33"/>
    <mergeCell ref="O33:P33"/>
    <mergeCell ref="A31:F31"/>
    <mergeCell ref="M31:N31"/>
    <mergeCell ref="O31:P31"/>
    <mergeCell ref="A32:AD32"/>
  </mergeCells>
  <conditionalFormatting sqref="M34:AD34">
    <cfRule type="containsText" dxfId="37" priority="1" operator="containsText" text="Yes; please revise.">
      <formula>NOT(ISERROR(SEARCH("Yes; please revise.",M34)))</formula>
    </cfRule>
  </conditionalFormatting>
  <dataValidations count="1">
    <dataValidation type="list" allowBlank="1" showInputMessage="1" showErrorMessage="1" sqref="A11:F27" xr:uid="{00000000-0002-0000-0700-000000000000}">
      <formula1>$BA$1:$BA$18</formula1>
    </dataValidation>
  </dataValidations>
  <printOptions horizontalCentered="1"/>
  <pageMargins left="0.25" right="0.25" top="0.25" bottom="0.5" header="0.25" footer="0.25"/>
  <pageSetup scale="94" orientation="landscape" r:id="rId1"/>
  <headerFooter>
    <oddFooter>&amp;LAppendix B (Required Forms), Exhibit 11 (Proposed Budget)&amp;RPage &amp;P</oddFooter>
  </headerFooter>
  <rowBreaks count="1" manualBreakCount="1">
    <brk id="25"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69"/>
  <sheetViews>
    <sheetView zoomScaleNormal="100" workbookViewId="0">
      <selection activeCell="AA49" sqref="AA49:AB52"/>
    </sheetView>
  </sheetViews>
  <sheetFormatPr defaultRowHeight="12.75" x14ac:dyDescent="0.35"/>
  <cols>
    <col min="1" max="1" width="3.86328125" customWidth="1"/>
    <col min="2" max="3" width="6" customWidth="1"/>
    <col min="4" max="4" width="7" customWidth="1"/>
    <col min="5" max="5" width="6" customWidth="1"/>
    <col min="6" max="9" width="5.73046875" customWidth="1"/>
    <col min="10" max="10" width="7.3984375" customWidth="1"/>
    <col min="11" max="14" width="7.73046875" customWidth="1"/>
    <col min="15" max="15" width="7.3984375" hidden="1" customWidth="1"/>
    <col min="16" max="16" width="8.86328125" hidden="1" customWidth="1"/>
    <col min="17" max="17" width="3.86328125" customWidth="1"/>
    <col min="18" max="19" width="5.73046875" customWidth="1"/>
    <col min="20" max="20" width="3.59765625" customWidth="1"/>
    <col min="21" max="25" width="5.73046875" customWidth="1"/>
    <col min="26" max="26" width="7.3984375" customWidth="1"/>
    <col min="27" max="30" width="7.73046875" customWidth="1"/>
    <col min="31" max="31" width="8.265625" hidden="1" customWidth="1"/>
    <col min="32" max="32" width="8" hidden="1" customWidth="1"/>
  </cols>
  <sheetData>
    <row r="1" spans="1:32" ht="23.25" customHeight="1" x14ac:dyDescent="0.4">
      <c r="A1" s="2" t="str">
        <f>T('Exhbiit 11 - Budget Cover Page'!A3)</f>
        <v>Program Services:</v>
      </c>
      <c r="F1" s="190" t="str">
        <f>T('Exhbiit 11 - Budget Cover Page'!F3)</f>
        <v>MEDICARE IMPROVEMENTS FOR PATIENTS AND PROVIDERS ACT (MIPPA)</v>
      </c>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row>
    <row r="2" spans="1:32" ht="23.25" customHeight="1" x14ac:dyDescent="0.4">
      <c r="A2" s="2" t="str">
        <f>T('Exhbiit 11 - Budget Cover Page'!A4)</f>
        <v>Fiscal Year:</v>
      </c>
      <c r="F2" s="193" t="str">
        <f>T('Exhbiit 11 - Budget Cover Page'!F4:AK4)</f>
        <v>2023-24</v>
      </c>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row>
    <row r="3" spans="1:32" ht="23.25" hidden="1" customHeight="1" x14ac:dyDescent="0.4">
      <c r="A3" s="11" t="str">
        <f>T('Exhbiit 11 - Budget Cover Page'!A5)</f>
        <v>Subaward Number:</v>
      </c>
      <c r="B3" s="11"/>
      <c r="C3" s="11"/>
      <c r="D3" s="11"/>
      <c r="E3" s="12"/>
      <c r="F3" s="191" t="str">
        <f>T('Exhbiit 11 - Budget Cover Page'!G5:AK5)</f>
        <v>[Enter Subaward Number]</v>
      </c>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ht="23.25" hidden="1" customHeight="1" x14ac:dyDescent="0.4">
      <c r="A4" s="11" t="s">
        <v>89</v>
      </c>
      <c r="B4" s="11"/>
      <c r="C4" s="11"/>
      <c r="D4" s="11"/>
      <c r="E4" s="12"/>
      <c r="F4" s="191" t="str">
        <f>T('Exhbiit 11 - Budget Cover Page'!G6:L6)</f>
        <v>N/A</v>
      </c>
      <c r="G4" s="191"/>
      <c r="H4" s="191"/>
      <c r="I4" s="191"/>
      <c r="J4" s="191"/>
      <c r="K4" s="191"/>
      <c r="L4" s="191"/>
      <c r="M4" s="191"/>
      <c r="N4" s="191"/>
      <c r="O4" s="191"/>
      <c r="P4" s="461"/>
      <c r="Q4" s="461"/>
      <c r="R4" s="461"/>
      <c r="S4" s="57" t="s">
        <v>90</v>
      </c>
      <c r="T4" s="57"/>
      <c r="U4" s="57"/>
      <c r="V4" s="57"/>
      <c r="W4" s="57"/>
      <c r="X4" s="460" t="str">
        <f>T('Exhbiit 11 - Budget Cover Page'!Z6:AF6)</f>
        <v>N/A</v>
      </c>
      <c r="Y4" s="460"/>
      <c r="Z4" s="460"/>
      <c r="AA4" s="460"/>
      <c r="AB4" s="460"/>
      <c r="AC4" s="460"/>
      <c r="AD4" s="460"/>
      <c r="AE4" s="460"/>
      <c r="AF4" s="460"/>
    </row>
    <row r="5" spans="1:32" ht="23.25" customHeight="1" x14ac:dyDescent="0.4">
      <c r="A5" s="2" t="str">
        <f>T('Exhbiit 11 - Budget Cover Page'!A7:F7)</f>
        <v>Bidder's Legal Name:</v>
      </c>
      <c r="B5" s="1"/>
      <c r="C5" s="1"/>
      <c r="D5" s="1"/>
      <c r="E5" s="1"/>
      <c r="F5" s="192" t="str">
        <f>T('Exhbiit 11 - Budget Cover Page'!F7:AK7)</f>
        <v>[Enter Legal Name]</v>
      </c>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row>
    <row r="7" spans="1:32" ht="13.15" x14ac:dyDescent="0.4">
      <c r="A7" s="190" t="s">
        <v>161</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row>
    <row r="8" spans="1:32" ht="25.5" customHeight="1" x14ac:dyDescent="0.35">
      <c r="A8" s="464" t="s">
        <v>107</v>
      </c>
      <c r="B8" s="464"/>
      <c r="C8" s="464"/>
      <c r="D8" s="464"/>
      <c r="E8" s="464"/>
      <c r="F8" s="464"/>
      <c r="G8" s="464"/>
      <c r="H8" s="541" t="s">
        <v>263</v>
      </c>
      <c r="I8" s="542"/>
      <c r="J8" s="542"/>
      <c r="K8" s="542"/>
      <c r="L8" s="542"/>
      <c r="M8" s="542"/>
      <c r="N8" s="542"/>
      <c r="O8" s="542"/>
      <c r="P8" s="543"/>
      <c r="Q8" s="464" t="s">
        <v>108</v>
      </c>
      <c r="R8" s="464"/>
      <c r="S8" s="464"/>
      <c r="T8" s="464"/>
      <c r="U8" s="464"/>
      <c r="V8" s="464"/>
      <c r="W8" s="468"/>
      <c r="X8" s="469" t="s">
        <v>264</v>
      </c>
      <c r="Y8" s="469"/>
      <c r="Z8" s="469"/>
      <c r="AA8" s="469"/>
      <c r="AB8" s="469"/>
      <c r="AC8" s="470"/>
      <c r="AD8" s="470"/>
      <c r="AE8" s="470"/>
      <c r="AF8" s="470"/>
    </row>
    <row r="9" spans="1:32" ht="39.75" customHeight="1" x14ac:dyDescent="0.35">
      <c r="A9" s="464"/>
      <c r="B9" s="464"/>
      <c r="C9" s="464"/>
      <c r="D9" s="464"/>
      <c r="E9" s="464"/>
      <c r="F9" s="464"/>
      <c r="G9" s="468"/>
      <c r="H9" s="468" t="s">
        <v>116</v>
      </c>
      <c r="I9" s="548"/>
      <c r="J9" s="545"/>
      <c r="K9" s="548" t="s">
        <v>266</v>
      </c>
      <c r="L9" s="548"/>
      <c r="M9" s="464" t="s">
        <v>265</v>
      </c>
      <c r="N9" s="464"/>
      <c r="O9" s="462"/>
      <c r="P9" s="463"/>
      <c r="Q9" s="464"/>
      <c r="R9" s="464"/>
      <c r="S9" s="464"/>
      <c r="T9" s="464"/>
      <c r="U9" s="464"/>
      <c r="V9" s="464"/>
      <c r="W9" s="468"/>
      <c r="X9" s="468" t="s">
        <v>127</v>
      </c>
      <c r="Y9" s="548"/>
      <c r="Z9" s="545"/>
      <c r="AA9" s="544" t="s">
        <v>267</v>
      </c>
      <c r="AB9" s="545"/>
      <c r="AC9" s="464" t="s">
        <v>265</v>
      </c>
      <c r="AD9" s="464"/>
      <c r="AE9" s="462"/>
      <c r="AF9" s="463"/>
    </row>
    <row r="10" spans="1:32" ht="15" customHeight="1" x14ac:dyDescent="0.35">
      <c r="A10" s="71" t="s">
        <v>59</v>
      </c>
      <c r="B10" s="71"/>
      <c r="C10" s="71"/>
      <c r="D10" s="71"/>
      <c r="E10" s="71"/>
      <c r="F10" s="71"/>
      <c r="G10" s="71"/>
      <c r="H10" s="406"/>
      <c r="I10" s="406"/>
      <c r="J10" s="406"/>
      <c r="K10" s="406"/>
      <c r="L10" s="406"/>
      <c r="M10" s="71"/>
      <c r="N10" s="71"/>
      <c r="O10" s="71"/>
      <c r="P10" s="71"/>
      <c r="Q10" s="71"/>
      <c r="R10" s="71"/>
      <c r="S10" s="71"/>
      <c r="T10" s="71"/>
      <c r="U10" s="71"/>
      <c r="V10" s="71"/>
      <c r="W10" s="71"/>
      <c r="X10" s="71"/>
      <c r="Y10" s="71"/>
      <c r="Z10" s="71"/>
      <c r="AA10" s="71"/>
      <c r="AB10" s="71"/>
      <c r="AC10" s="71"/>
      <c r="AD10" s="71"/>
      <c r="AE10" s="71"/>
      <c r="AF10" s="71"/>
    </row>
    <row r="11" spans="1:32" ht="25.5" customHeight="1" x14ac:dyDescent="0.35">
      <c r="A11" s="549">
        <v>1</v>
      </c>
      <c r="B11" s="491" t="s">
        <v>128</v>
      </c>
      <c r="C11" s="491"/>
      <c r="D11" s="491"/>
      <c r="E11" s="402" t="s">
        <v>222</v>
      </c>
      <c r="F11" s="402"/>
      <c r="G11" s="403"/>
      <c r="H11" s="465">
        <f>SUM('Budget Detail-Personnel'!M36:N36)</f>
        <v>0</v>
      </c>
      <c r="I11" s="466"/>
      <c r="J11" s="467"/>
      <c r="K11" s="392"/>
      <c r="L11" s="393"/>
      <c r="M11" s="392"/>
      <c r="N11" s="393"/>
      <c r="O11" s="404"/>
      <c r="P11" s="405"/>
      <c r="Q11" s="540">
        <v>1</v>
      </c>
      <c r="R11" s="558" t="s">
        <v>223</v>
      </c>
      <c r="S11" s="558"/>
      <c r="T11" s="558"/>
      <c r="U11" s="386" t="s">
        <v>157</v>
      </c>
      <c r="V11" s="387"/>
      <c r="W11" s="387"/>
      <c r="X11" s="407">
        <f>SUM('Budget Detail-Personnel'!M36:N36,'Budget Detail-Vol Exp'!M19:N19,'Budget Detail-LowerTierSubaward'!O18:P18,'Budget Detail-Space'!O19:P19,'Budget Detail-Equipment'!O19:P19,'Budget Detail-Other Costs'!O31:P31)</f>
        <v>0</v>
      </c>
      <c r="Y11" s="408"/>
      <c r="Z11" s="409"/>
      <c r="AA11" s="364"/>
      <c r="AB11" s="365"/>
      <c r="AC11" s="537"/>
      <c r="AD11" s="537"/>
      <c r="AE11" s="509"/>
      <c r="AF11" s="510"/>
    </row>
    <row r="12" spans="1:32" ht="25.5" customHeight="1" x14ac:dyDescent="0.35">
      <c r="A12" s="549"/>
      <c r="B12" s="491"/>
      <c r="C12" s="491"/>
      <c r="D12" s="491"/>
      <c r="E12" s="373" t="s">
        <v>234</v>
      </c>
      <c r="F12" s="373"/>
      <c r="G12" s="374"/>
      <c r="H12" s="439">
        <f>SUM('Budget Detail-Personnel'!O36:P36,'Budget Detail-Personnel'!S36:T36,'Budget Detail-Personnel'!W36:X36)</f>
        <v>0</v>
      </c>
      <c r="I12" s="440"/>
      <c r="J12" s="441"/>
      <c r="K12" s="394"/>
      <c r="L12" s="395"/>
      <c r="M12" s="394"/>
      <c r="N12" s="395"/>
      <c r="O12" s="432"/>
      <c r="P12" s="433"/>
      <c r="Q12" s="540"/>
      <c r="R12" s="558"/>
      <c r="S12" s="558"/>
      <c r="T12" s="558"/>
      <c r="U12" s="550"/>
      <c r="V12" s="551"/>
      <c r="W12" s="551"/>
      <c r="X12" s="410"/>
      <c r="Y12" s="411"/>
      <c r="Z12" s="412"/>
      <c r="AA12" s="538"/>
      <c r="AB12" s="539"/>
      <c r="AC12" s="537"/>
      <c r="AD12" s="537"/>
      <c r="AE12" s="559"/>
      <c r="AF12" s="560"/>
    </row>
    <row r="13" spans="1:32" ht="25.5" customHeight="1" x14ac:dyDescent="0.35">
      <c r="A13" s="549"/>
      <c r="B13" s="491"/>
      <c r="C13" s="491"/>
      <c r="D13" s="491"/>
      <c r="E13" s="373" t="s">
        <v>235</v>
      </c>
      <c r="F13" s="373"/>
      <c r="G13" s="374"/>
      <c r="H13" s="439">
        <f>SUM('Budget Detail-Personnel'!Q36:R36,'Budget Detail-Personnel'!U36:V36)</f>
        <v>0</v>
      </c>
      <c r="I13" s="440"/>
      <c r="J13" s="441"/>
      <c r="K13" s="394"/>
      <c r="L13" s="395"/>
      <c r="M13" s="394"/>
      <c r="N13" s="395"/>
      <c r="O13" s="432"/>
      <c r="P13" s="433"/>
      <c r="Q13" s="540"/>
      <c r="R13" s="558"/>
      <c r="S13" s="558"/>
      <c r="T13" s="558"/>
      <c r="U13" s="402" t="s">
        <v>158</v>
      </c>
      <c r="V13" s="402"/>
      <c r="W13" s="403"/>
      <c r="X13" s="410"/>
      <c r="Y13" s="411"/>
      <c r="Z13" s="412"/>
      <c r="AA13" s="546"/>
      <c r="AB13" s="547"/>
      <c r="AC13" s="537"/>
      <c r="AD13" s="537"/>
      <c r="AE13" s="578"/>
      <c r="AF13" s="578"/>
    </row>
    <row r="14" spans="1:32" ht="25.5" customHeight="1" x14ac:dyDescent="0.35">
      <c r="A14" s="37">
        <v>2</v>
      </c>
      <c r="B14" s="491" t="s">
        <v>142</v>
      </c>
      <c r="C14" s="491"/>
      <c r="D14" s="491"/>
      <c r="E14" s="373" t="s">
        <v>235</v>
      </c>
      <c r="F14" s="373"/>
      <c r="G14" s="374"/>
      <c r="H14" s="439">
        <f>SUM('Budget Detail-Volunteers'!P20:Q20,'Budget Detail-Volunteers'!R20:S20)</f>
        <v>0</v>
      </c>
      <c r="I14" s="440"/>
      <c r="J14" s="441"/>
      <c r="K14" s="394"/>
      <c r="L14" s="395"/>
      <c r="M14" s="394"/>
      <c r="N14" s="395"/>
      <c r="O14" s="432"/>
      <c r="P14" s="433"/>
      <c r="Q14" s="540"/>
      <c r="R14" s="558"/>
      <c r="S14" s="558"/>
      <c r="T14" s="558"/>
      <c r="U14" s="402"/>
      <c r="V14" s="402"/>
      <c r="W14" s="403"/>
      <c r="X14" s="413"/>
      <c r="Y14" s="414"/>
      <c r="Z14" s="415"/>
      <c r="AA14" s="546"/>
      <c r="AB14" s="547"/>
      <c r="AC14" s="537"/>
      <c r="AD14" s="537"/>
      <c r="AE14" s="578"/>
      <c r="AF14" s="578"/>
    </row>
    <row r="15" spans="1:32" ht="25.5" customHeight="1" x14ac:dyDescent="0.35">
      <c r="A15" s="549">
        <v>3</v>
      </c>
      <c r="B15" s="491" t="s">
        <v>129</v>
      </c>
      <c r="C15" s="491"/>
      <c r="D15" s="491"/>
      <c r="E15" s="402" t="s">
        <v>222</v>
      </c>
      <c r="F15" s="402"/>
      <c r="G15" s="403"/>
      <c r="H15" s="465">
        <f>SUM('Budget Detail-Vol Exp'!M19:N19)</f>
        <v>0</v>
      </c>
      <c r="I15" s="466"/>
      <c r="J15" s="467"/>
      <c r="K15" s="392"/>
      <c r="L15" s="393"/>
      <c r="M15" s="392"/>
      <c r="N15" s="393"/>
      <c r="O15" s="404"/>
      <c r="P15" s="405"/>
      <c r="Q15" s="368">
        <v>2</v>
      </c>
      <c r="R15" s="422" t="s">
        <v>9</v>
      </c>
      <c r="S15" s="423"/>
      <c r="T15" s="424"/>
      <c r="U15" s="416" t="s">
        <v>234</v>
      </c>
      <c r="V15" s="417"/>
      <c r="W15" s="417"/>
      <c r="X15" s="471">
        <f>SUM('Budget Detail-Personnel'!O36:P36,'Budget Detail-Vol Exp'!O19:P19,'Budget Detail-LowerTierSubaward'!Q18:R18,'Budget Detail-Space'!Q19:R19,'Budget Detail-Equipment'!Q19:R19,'Budget Detail-Other Costs'!Q31:R31)</f>
        <v>0</v>
      </c>
      <c r="Y15" s="472"/>
      <c r="Z15" s="473"/>
      <c r="AA15" s="480"/>
      <c r="AB15" s="481"/>
      <c r="AC15" s="480"/>
      <c r="AD15" s="481"/>
      <c r="AE15" s="552"/>
      <c r="AF15" s="553"/>
    </row>
    <row r="16" spans="1:32" ht="25.5" customHeight="1" x14ac:dyDescent="0.35">
      <c r="A16" s="549"/>
      <c r="B16" s="491"/>
      <c r="C16" s="491"/>
      <c r="D16" s="491"/>
      <c r="E16" s="373" t="s">
        <v>234</v>
      </c>
      <c r="F16" s="373"/>
      <c r="G16" s="374"/>
      <c r="H16" s="439">
        <f>SUM('Budget Detail-Vol Exp'!O19:P19,'Budget Detail-Vol Exp'!S19:T19,'Budget Detail-Vol Exp'!W19:X19)</f>
        <v>0</v>
      </c>
      <c r="I16" s="440"/>
      <c r="J16" s="441"/>
      <c r="K16" s="394"/>
      <c r="L16" s="395"/>
      <c r="M16" s="394"/>
      <c r="N16" s="395"/>
      <c r="O16" s="432"/>
      <c r="P16" s="433"/>
      <c r="Q16" s="369"/>
      <c r="R16" s="425"/>
      <c r="S16" s="426"/>
      <c r="T16" s="427"/>
      <c r="U16" s="418"/>
      <c r="V16" s="419"/>
      <c r="W16" s="419"/>
      <c r="X16" s="474"/>
      <c r="Y16" s="475"/>
      <c r="Z16" s="476"/>
      <c r="AA16" s="482"/>
      <c r="AB16" s="483"/>
      <c r="AC16" s="482"/>
      <c r="AD16" s="483"/>
      <c r="AE16" s="554"/>
      <c r="AF16" s="555"/>
    </row>
    <row r="17" spans="1:32" ht="25.5" customHeight="1" x14ac:dyDescent="0.35">
      <c r="A17" s="549"/>
      <c r="B17" s="491"/>
      <c r="C17" s="491"/>
      <c r="D17" s="491"/>
      <c r="E17" s="373" t="s">
        <v>235</v>
      </c>
      <c r="F17" s="373"/>
      <c r="G17" s="374"/>
      <c r="H17" s="439">
        <f>SUM('Budget Detail-Vol Exp'!Q19:R19,'Budget Detail-Vol Exp'!U19:V19)</f>
        <v>0</v>
      </c>
      <c r="I17" s="440"/>
      <c r="J17" s="441"/>
      <c r="K17" s="394"/>
      <c r="L17" s="395"/>
      <c r="M17" s="394"/>
      <c r="N17" s="395"/>
      <c r="O17" s="432"/>
      <c r="P17" s="433"/>
      <c r="Q17" s="369"/>
      <c r="R17" s="425"/>
      <c r="S17" s="426"/>
      <c r="T17" s="427"/>
      <c r="U17" s="420"/>
      <c r="V17" s="421"/>
      <c r="W17" s="421"/>
      <c r="X17" s="477"/>
      <c r="Y17" s="478"/>
      <c r="Z17" s="479"/>
      <c r="AA17" s="484"/>
      <c r="AB17" s="485"/>
      <c r="AC17" s="484"/>
      <c r="AD17" s="485"/>
      <c r="AE17" s="556"/>
      <c r="AF17" s="557"/>
    </row>
    <row r="18" spans="1:32" ht="25.5" customHeight="1" x14ac:dyDescent="0.35">
      <c r="A18" s="382">
        <v>4</v>
      </c>
      <c r="B18" s="434" t="s">
        <v>29</v>
      </c>
      <c r="C18" s="434"/>
      <c r="D18" s="434"/>
      <c r="E18" s="402" t="s">
        <v>222</v>
      </c>
      <c r="F18" s="402"/>
      <c r="G18" s="403"/>
      <c r="H18" s="465">
        <f>SUM('Budget Detail-LowerTierSubaward'!O18:P18)</f>
        <v>0</v>
      </c>
      <c r="I18" s="466"/>
      <c r="J18" s="467"/>
      <c r="K18" s="392"/>
      <c r="L18" s="393"/>
      <c r="M18" s="392"/>
      <c r="N18" s="393"/>
      <c r="O18" s="404"/>
      <c r="P18" s="405"/>
      <c r="Q18" s="369"/>
      <c r="R18" s="425"/>
      <c r="S18" s="426"/>
      <c r="T18" s="427"/>
      <c r="U18" s="416" t="s">
        <v>235</v>
      </c>
      <c r="V18" s="417"/>
      <c r="W18" s="417"/>
      <c r="X18" s="471">
        <f>SUM('Budget Detail-Personnel'!Q36:R36,'Budget Detail-Volunteers'!P20:Q20,'Budget Detail-Vol Exp'!Q19:R19,'Budget Detail-LowerTierSubaward'!S18:T18,'Budget Detail-Space'!S19:T19,'Budget Detail-Equipment'!S19:T19,'Budget Detail-Other Costs'!S31:T31)</f>
        <v>0</v>
      </c>
      <c r="Y18" s="472"/>
      <c r="Z18" s="473"/>
      <c r="AA18" s="480"/>
      <c r="AB18" s="481"/>
      <c r="AC18" s="480"/>
      <c r="AD18" s="481"/>
      <c r="AE18" s="552"/>
      <c r="AF18" s="553"/>
    </row>
    <row r="19" spans="1:32" ht="25.5" customHeight="1" x14ac:dyDescent="0.35">
      <c r="A19" s="382"/>
      <c r="B19" s="434"/>
      <c r="C19" s="434"/>
      <c r="D19" s="434"/>
      <c r="E19" s="373" t="s">
        <v>234</v>
      </c>
      <c r="F19" s="373"/>
      <c r="G19" s="374"/>
      <c r="H19" s="439">
        <f>SUM('Budget Detail-LowerTierSubaward'!Q18:R18,'Budget Detail-LowerTierSubaward'!U18:V18,'Budget Detail-LowerTierSubaward'!Y18:Z18)</f>
        <v>0</v>
      </c>
      <c r="I19" s="440"/>
      <c r="J19" s="441"/>
      <c r="K19" s="394"/>
      <c r="L19" s="395"/>
      <c r="M19" s="394"/>
      <c r="N19" s="395"/>
      <c r="O19" s="432"/>
      <c r="P19" s="433"/>
      <c r="Q19" s="369"/>
      <c r="R19" s="425"/>
      <c r="S19" s="426"/>
      <c r="T19" s="427"/>
      <c r="U19" s="418"/>
      <c r="V19" s="419"/>
      <c r="W19" s="419"/>
      <c r="X19" s="474"/>
      <c r="Y19" s="475"/>
      <c r="Z19" s="476"/>
      <c r="AA19" s="482"/>
      <c r="AB19" s="483"/>
      <c r="AC19" s="482"/>
      <c r="AD19" s="483"/>
      <c r="AE19" s="554"/>
      <c r="AF19" s="555"/>
    </row>
    <row r="20" spans="1:32" ht="25.5" customHeight="1" x14ac:dyDescent="0.35">
      <c r="A20" s="382"/>
      <c r="B20" s="434"/>
      <c r="C20" s="434"/>
      <c r="D20" s="434"/>
      <c r="E20" s="373" t="s">
        <v>235</v>
      </c>
      <c r="F20" s="373"/>
      <c r="G20" s="374"/>
      <c r="H20" s="439">
        <f>SUM('Budget Detail-LowerTierSubaward'!S18:T18,'Budget Detail-LowerTierSubaward'!W18:X18)</f>
        <v>0</v>
      </c>
      <c r="I20" s="440"/>
      <c r="J20" s="441"/>
      <c r="K20" s="394"/>
      <c r="L20" s="395"/>
      <c r="M20" s="394"/>
      <c r="N20" s="395"/>
      <c r="O20" s="432"/>
      <c r="P20" s="433"/>
      <c r="Q20" s="370"/>
      <c r="R20" s="428"/>
      <c r="S20" s="429"/>
      <c r="T20" s="430"/>
      <c r="U20" s="420"/>
      <c r="V20" s="421"/>
      <c r="W20" s="421"/>
      <c r="X20" s="477"/>
      <c r="Y20" s="478"/>
      <c r="Z20" s="479"/>
      <c r="AA20" s="484"/>
      <c r="AB20" s="485"/>
      <c r="AC20" s="484"/>
      <c r="AD20" s="485"/>
      <c r="AE20" s="556"/>
      <c r="AF20" s="557"/>
    </row>
    <row r="21" spans="1:32" ht="25.5" customHeight="1" x14ac:dyDescent="0.35">
      <c r="A21" s="525">
        <v>5</v>
      </c>
      <c r="B21" s="528" t="s">
        <v>8</v>
      </c>
      <c r="C21" s="529"/>
      <c r="D21" s="530"/>
      <c r="E21" s="402" t="s">
        <v>222</v>
      </c>
      <c r="F21" s="402"/>
      <c r="G21" s="403"/>
      <c r="H21" s="465">
        <f>SUM('Budget Detail-Space'!O19:P19)</f>
        <v>0</v>
      </c>
      <c r="I21" s="466"/>
      <c r="J21" s="467"/>
      <c r="K21" s="392"/>
      <c r="L21" s="393"/>
      <c r="M21" s="392"/>
      <c r="N21" s="393"/>
      <c r="O21" s="404"/>
      <c r="P21" s="405"/>
      <c r="Q21" s="368">
        <v>3</v>
      </c>
      <c r="R21" s="422" t="s">
        <v>11</v>
      </c>
      <c r="S21" s="423"/>
      <c r="T21" s="424"/>
      <c r="U21" s="416" t="s">
        <v>234</v>
      </c>
      <c r="V21" s="417"/>
      <c r="W21" s="417"/>
      <c r="X21" s="471">
        <f>SUM('Budget Detail-Personnel'!S36:T36,'Budget Detail-Vol Exp'!S19:T19,'Budget Detail-LowerTierSubaward'!U18:V18,'Budget Detail-Space'!U19:V19,'Budget Detail-Equipment'!U19:V19,'Budget Detail-Other Costs'!U31:V31)</f>
        <v>0</v>
      </c>
      <c r="Y21" s="472"/>
      <c r="Z21" s="473"/>
      <c r="AA21" s="480"/>
      <c r="AB21" s="481"/>
      <c r="AC21" s="480"/>
      <c r="AD21" s="481"/>
      <c r="AE21" s="552"/>
      <c r="AF21" s="553"/>
    </row>
    <row r="22" spans="1:32" ht="25.5" customHeight="1" x14ac:dyDescent="0.35">
      <c r="A22" s="526"/>
      <c r="B22" s="531"/>
      <c r="C22" s="532"/>
      <c r="D22" s="533"/>
      <c r="E22" s="373" t="s">
        <v>234</v>
      </c>
      <c r="F22" s="373"/>
      <c r="G22" s="374"/>
      <c r="H22" s="439">
        <f>SUM('Budget Detail-Space'!Q19:R19,'Budget Detail-Space'!U19:V19,'Budget Detail-Space'!Y19:Z19)</f>
        <v>0</v>
      </c>
      <c r="I22" s="440"/>
      <c r="J22" s="441"/>
      <c r="K22" s="394"/>
      <c r="L22" s="395"/>
      <c r="M22" s="394"/>
      <c r="N22" s="395"/>
      <c r="O22" s="432"/>
      <c r="P22" s="433"/>
      <c r="Q22" s="369"/>
      <c r="R22" s="425"/>
      <c r="S22" s="426"/>
      <c r="T22" s="427"/>
      <c r="U22" s="418"/>
      <c r="V22" s="419"/>
      <c r="W22" s="419"/>
      <c r="X22" s="474"/>
      <c r="Y22" s="475"/>
      <c r="Z22" s="476"/>
      <c r="AA22" s="482"/>
      <c r="AB22" s="483"/>
      <c r="AC22" s="482"/>
      <c r="AD22" s="483"/>
      <c r="AE22" s="554"/>
      <c r="AF22" s="555"/>
    </row>
    <row r="23" spans="1:32" ht="25.5" customHeight="1" x14ac:dyDescent="0.35">
      <c r="A23" s="527"/>
      <c r="B23" s="534"/>
      <c r="C23" s="535"/>
      <c r="D23" s="536"/>
      <c r="E23" s="373" t="s">
        <v>235</v>
      </c>
      <c r="F23" s="373"/>
      <c r="G23" s="374"/>
      <c r="H23" s="439">
        <f>SUM('Budget Detail-Space'!S19:T19,'Budget Detail-Space'!W19:X19)</f>
        <v>0</v>
      </c>
      <c r="I23" s="440"/>
      <c r="J23" s="441"/>
      <c r="K23" s="394"/>
      <c r="L23" s="395"/>
      <c r="M23" s="394"/>
      <c r="N23" s="395"/>
      <c r="O23" s="432"/>
      <c r="P23" s="433"/>
      <c r="Q23" s="369"/>
      <c r="R23" s="425"/>
      <c r="S23" s="426"/>
      <c r="T23" s="427"/>
      <c r="U23" s="420"/>
      <c r="V23" s="421"/>
      <c r="W23" s="421"/>
      <c r="X23" s="477"/>
      <c r="Y23" s="478"/>
      <c r="Z23" s="479"/>
      <c r="AA23" s="484"/>
      <c r="AB23" s="485"/>
      <c r="AC23" s="484"/>
      <c r="AD23" s="485"/>
      <c r="AE23" s="556"/>
      <c r="AF23" s="557"/>
    </row>
    <row r="24" spans="1:32" ht="25.5" customHeight="1" x14ac:dyDescent="0.35">
      <c r="A24" s="525">
        <v>6</v>
      </c>
      <c r="B24" s="528" t="s">
        <v>130</v>
      </c>
      <c r="C24" s="529"/>
      <c r="D24" s="530"/>
      <c r="E24" s="402" t="s">
        <v>222</v>
      </c>
      <c r="F24" s="402"/>
      <c r="G24" s="403"/>
      <c r="H24" s="465">
        <f>SUM('Budget Detail-Equipment'!O19:P19)</f>
        <v>0</v>
      </c>
      <c r="I24" s="466"/>
      <c r="J24" s="467"/>
      <c r="K24" s="392"/>
      <c r="L24" s="393"/>
      <c r="M24" s="392"/>
      <c r="N24" s="393"/>
      <c r="O24" s="404"/>
      <c r="P24" s="405"/>
      <c r="Q24" s="369"/>
      <c r="R24" s="425"/>
      <c r="S24" s="426"/>
      <c r="T24" s="427"/>
      <c r="U24" s="416" t="s">
        <v>235</v>
      </c>
      <c r="V24" s="417"/>
      <c r="W24" s="417"/>
      <c r="X24" s="471">
        <f>SUM('Budget Detail-Personnel'!U36:V36,'Budget Detail-Volunteers'!R20:S20,'Budget Detail-Vol Exp'!U19:V19,'Budget Detail-LowerTierSubaward'!W18:X18,'Budget Detail-Space'!W19:X19,'Budget Detail-Equipment'!W19:X19,'Budget Detail-Other Costs'!W31:X31)</f>
        <v>0</v>
      </c>
      <c r="Y24" s="472"/>
      <c r="Z24" s="473"/>
      <c r="AA24" s="480"/>
      <c r="AB24" s="481"/>
      <c r="AC24" s="480"/>
      <c r="AD24" s="481"/>
      <c r="AE24" s="552"/>
      <c r="AF24" s="553"/>
    </row>
    <row r="25" spans="1:32" ht="25.5" customHeight="1" x14ac:dyDescent="0.35">
      <c r="A25" s="526"/>
      <c r="B25" s="531"/>
      <c r="C25" s="532"/>
      <c r="D25" s="533"/>
      <c r="E25" s="373" t="s">
        <v>234</v>
      </c>
      <c r="F25" s="373"/>
      <c r="G25" s="374"/>
      <c r="H25" s="439">
        <f>SUM('Budget Detail-Equipment'!Q19:R19,'Budget Detail-Equipment'!U19:V19)</f>
        <v>0</v>
      </c>
      <c r="I25" s="440"/>
      <c r="J25" s="441"/>
      <c r="K25" s="394"/>
      <c r="L25" s="395"/>
      <c r="M25" s="394"/>
      <c r="N25" s="395"/>
      <c r="O25" s="432"/>
      <c r="P25" s="433"/>
      <c r="Q25" s="369"/>
      <c r="R25" s="425"/>
      <c r="S25" s="426"/>
      <c r="T25" s="427"/>
      <c r="U25" s="418"/>
      <c r="V25" s="419"/>
      <c r="W25" s="419"/>
      <c r="X25" s="474"/>
      <c r="Y25" s="475"/>
      <c r="Z25" s="476"/>
      <c r="AA25" s="482"/>
      <c r="AB25" s="483"/>
      <c r="AC25" s="482"/>
      <c r="AD25" s="483"/>
      <c r="AE25" s="554"/>
      <c r="AF25" s="555"/>
    </row>
    <row r="26" spans="1:32" ht="25.5" customHeight="1" x14ac:dyDescent="0.35">
      <c r="A26" s="527"/>
      <c r="B26" s="534"/>
      <c r="C26" s="535"/>
      <c r="D26" s="536"/>
      <c r="E26" s="373" t="s">
        <v>235</v>
      </c>
      <c r="F26" s="373"/>
      <c r="G26" s="374"/>
      <c r="H26" s="439">
        <f>SUM('Budget Detail-Equipment'!S19:T19,'Budget Detail-Equipment'!W19:X19)</f>
        <v>0</v>
      </c>
      <c r="I26" s="440"/>
      <c r="J26" s="441"/>
      <c r="K26" s="394"/>
      <c r="L26" s="395"/>
      <c r="M26" s="394"/>
      <c r="N26" s="395"/>
      <c r="O26" s="432"/>
      <c r="P26" s="433"/>
      <c r="Q26" s="370"/>
      <c r="R26" s="428"/>
      <c r="S26" s="429"/>
      <c r="T26" s="430"/>
      <c r="U26" s="420"/>
      <c r="V26" s="421"/>
      <c r="W26" s="421"/>
      <c r="X26" s="477"/>
      <c r="Y26" s="478"/>
      <c r="Z26" s="479"/>
      <c r="AA26" s="484"/>
      <c r="AB26" s="485"/>
      <c r="AC26" s="484"/>
      <c r="AD26" s="485"/>
      <c r="AE26" s="556"/>
      <c r="AF26" s="557"/>
    </row>
    <row r="27" spans="1:32" ht="25.5" customHeight="1" x14ac:dyDescent="0.35">
      <c r="A27" s="382">
        <v>7</v>
      </c>
      <c r="B27" s="434" t="s">
        <v>7</v>
      </c>
      <c r="C27" s="434"/>
      <c r="D27" s="434"/>
      <c r="E27" s="402" t="s">
        <v>222</v>
      </c>
      <c r="F27" s="402"/>
      <c r="G27" s="403"/>
      <c r="H27" s="465">
        <f>SUM('Budget Detail-Other Costs'!O31:P31)</f>
        <v>0</v>
      </c>
      <c r="I27" s="466"/>
      <c r="J27" s="467"/>
      <c r="K27" s="392"/>
      <c r="L27" s="393"/>
      <c r="M27" s="392"/>
      <c r="N27" s="393"/>
      <c r="O27" s="404"/>
      <c r="P27" s="405"/>
      <c r="Q27" s="368">
        <v>4</v>
      </c>
      <c r="R27" s="422" t="s">
        <v>15</v>
      </c>
      <c r="S27" s="423"/>
      <c r="T27" s="424"/>
      <c r="U27" s="416" t="s">
        <v>234</v>
      </c>
      <c r="V27" s="417"/>
      <c r="W27" s="417"/>
      <c r="X27" s="471">
        <f>SUM('Budget Detail-Personnel'!W36:X36,'Budget Detail-Vol Exp'!W19:X19,'Budget Detail-LowerTierSubaward'!Y18:Z18,'Budget Detail-Space'!Y19:Z19,'Budget Detail-Other Costs'!Y31:Z31)</f>
        <v>0</v>
      </c>
      <c r="Y27" s="472"/>
      <c r="Z27" s="473"/>
      <c r="AA27" s="480"/>
      <c r="AB27" s="481"/>
      <c r="AC27" s="480"/>
      <c r="AD27" s="481"/>
      <c r="AE27" s="552"/>
      <c r="AF27" s="553"/>
    </row>
    <row r="28" spans="1:32" ht="25.5" customHeight="1" x14ac:dyDescent="0.35">
      <c r="A28" s="382"/>
      <c r="B28" s="434"/>
      <c r="C28" s="434"/>
      <c r="D28" s="434"/>
      <c r="E28" s="373" t="s">
        <v>234</v>
      </c>
      <c r="F28" s="373"/>
      <c r="G28" s="374"/>
      <c r="H28" s="439">
        <f>SUM('Budget Detail-Other Costs'!Q31:R31,'Budget Detail-Other Costs'!U31:V31,'Budget Detail-Other Costs'!Y31:Z31)</f>
        <v>0</v>
      </c>
      <c r="I28" s="440"/>
      <c r="J28" s="441"/>
      <c r="K28" s="394"/>
      <c r="L28" s="395"/>
      <c r="M28" s="394"/>
      <c r="N28" s="395"/>
      <c r="O28" s="432"/>
      <c r="P28" s="433"/>
      <c r="Q28" s="369"/>
      <c r="R28" s="425"/>
      <c r="S28" s="426"/>
      <c r="T28" s="427"/>
      <c r="U28" s="418"/>
      <c r="V28" s="419"/>
      <c r="W28" s="419"/>
      <c r="X28" s="474"/>
      <c r="Y28" s="475"/>
      <c r="Z28" s="476"/>
      <c r="AA28" s="482"/>
      <c r="AB28" s="483"/>
      <c r="AC28" s="482"/>
      <c r="AD28" s="483"/>
      <c r="AE28" s="554"/>
      <c r="AF28" s="555"/>
    </row>
    <row r="29" spans="1:32" ht="25.5" customHeight="1" x14ac:dyDescent="0.35">
      <c r="A29" s="382"/>
      <c r="B29" s="434"/>
      <c r="C29" s="434"/>
      <c r="D29" s="434"/>
      <c r="E29" s="373" t="s">
        <v>235</v>
      </c>
      <c r="F29" s="373"/>
      <c r="G29" s="374"/>
      <c r="H29" s="439">
        <f>SUM('Budget Detail-Other Costs'!S31:T31,'Budget Detail-Other Costs'!W31:X31)</f>
        <v>0</v>
      </c>
      <c r="I29" s="440"/>
      <c r="J29" s="441"/>
      <c r="K29" s="394"/>
      <c r="L29" s="395"/>
      <c r="M29" s="394"/>
      <c r="N29" s="395"/>
      <c r="O29" s="432"/>
      <c r="P29" s="433"/>
      <c r="Q29" s="370"/>
      <c r="R29" s="428"/>
      <c r="S29" s="429"/>
      <c r="T29" s="430"/>
      <c r="U29" s="420"/>
      <c r="V29" s="421"/>
      <c r="W29" s="421"/>
      <c r="X29" s="477"/>
      <c r="Y29" s="478"/>
      <c r="Z29" s="479"/>
      <c r="AA29" s="484"/>
      <c r="AB29" s="485"/>
      <c r="AC29" s="484"/>
      <c r="AD29" s="485"/>
      <c r="AE29" s="556"/>
      <c r="AF29" s="557"/>
    </row>
    <row r="30" spans="1:32" ht="25.5" customHeight="1" x14ac:dyDescent="0.35">
      <c r="A30" s="382">
        <v>8</v>
      </c>
      <c r="B30" s="491" t="s">
        <v>14</v>
      </c>
      <c r="C30" s="491"/>
      <c r="D30" s="491"/>
      <c r="E30" s="386" t="s">
        <v>222</v>
      </c>
      <c r="F30" s="387"/>
      <c r="G30" s="388"/>
      <c r="H30" s="407">
        <f>SUM(H8,H11,H15,H18,H21,H24,H27)</f>
        <v>0</v>
      </c>
      <c r="I30" s="408"/>
      <c r="J30" s="409"/>
      <c r="K30" s="520">
        <f>SUM(K8,K11,K15,K18,K21,K24,K27)</f>
        <v>0</v>
      </c>
      <c r="L30" s="521"/>
      <c r="M30" s="508">
        <f>SUM(M8,M11,M15,M18,M21,M24,M27)</f>
        <v>0</v>
      </c>
      <c r="N30" s="508"/>
      <c r="O30" s="509">
        <f>SUM(O8,O11,O15,O18,O21,O24,O27)</f>
        <v>0</v>
      </c>
      <c r="P30" s="510"/>
      <c r="Q30" s="368">
        <v>5</v>
      </c>
      <c r="R30" s="431" t="s">
        <v>109</v>
      </c>
      <c r="S30" s="431"/>
      <c r="T30" s="431"/>
      <c r="U30" s="402" t="s">
        <v>157</v>
      </c>
      <c r="V30" s="402"/>
      <c r="W30" s="403"/>
      <c r="X30" s="513">
        <f>SUM(X11)</f>
        <v>0</v>
      </c>
      <c r="Y30" s="514"/>
      <c r="Z30" s="515"/>
      <c r="AA30" s="399">
        <f>SUM(AA11)</f>
        <v>0</v>
      </c>
      <c r="AB30" s="400"/>
      <c r="AC30" s="399">
        <f>SUM(AC11)</f>
        <v>0</v>
      </c>
      <c r="AD30" s="400"/>
      <c r="AE30" s="404">
        <f>SUM(AE11)</f>
        <v>0</v>
      </c>
      <c r="AF30" s="405"/>
    </row>
    <row r="31" spans="1:32" ht="25.5" customHeight="1" x14ac:dyDescent="0.35">
      <c r="A31" s="382"/>
      <c r="B31" s="491"/>
      <c r="C31" s="491"/>
      <c r="D31" s="491"/>
      <c r="E31" s="389"/>
      <c r="F31" s="390"/>
      <c r="G31" s="391"/>
      <c r="H31" s="413"/>
      <c r="I31" s="414"/>
      <c r="J31" s="415"/>
      <c r="K31" s="522"/>
      <c r="L31" s="523"/>
      <c r="M31" s="508"/>
      <c r="N31" s="508"/>
      <c r="O31" s="511"/>
      <c r="P31" s="512"/>
      <c r="Q31" s="369"/>
      <c r="R31" s="431"/>
      <c r="S31" s="431"/>
      <c r="T31" s="431"/>
      <c r="U31" s="403" t="s">
        <v>158</v>
      </c>
      <c r="V31" s="435"/>
      <c r="W31" s="436"/>
      <c r="X31" s="516"/>
      <c r="Y31" s="517"/>
      <c r="Z31" s="518"/>
      <c r="AA31" s="401">
        <f>AA13</f>
        <v>0</v>
      </c>
      <c r="AB31" s="399"/>
      <c r="AC31" s="519">
        <f>AC13</f>
        <v>0</v>
      </c>
      <c r="AD31" s="519"/>
      <c r="AE31" s="404">
        <f>AE13</f>
        <v>0</v>
      </c>
      <c r="AF31" s="405"/>
    </row>
    <row r="32" spans="1:32" ht="25.5" customHeight="1" x14ac:dyDescent="0.35">
      <c r="A32" s="382"/>
      <c r="B32" s="491"/>
      <c r="C32" s="491"/>
      <c r="D32" s="491"/>
      <c r="E32" s="373" t="s">
        <v>234</v>
      </c>
      <c r="F32" s="373"/>
      <c r="G32" s="374"/>
      <c r="H32" s="439">
        <f>SUM(H12,H16,H19,H22,H25,H28)</f>
        <v>0</v>
      </c>
      <c r="I32" s="440"/>
      <c r="J32" s="441"/>
      <c r="K32" s="375">
        <f>SUM(K12,K16,K19,K22,K25,K28)</f>
        <v>0</v>
      </c>
      <c r="L32" s="376"/>
      <c r="M32" s="375">
        <f>SUM(M12,M16,M19,M22,M25,M28)</f>
        <v>0</v>
      </c>
      <c r="N32" s="376"/>
      <c r="O32" s="524">
        <f>SUM(O12,O16,O19,O22,O25,O28)</f>
        <v>0</v>
      </c>
      <c r="P32" s="433"/>
      <c r="Q32" s="369"/>
      <c r="R32" s="431"/>
      <c r="S32" s="431"/>
      <c r="T32" s="431"/>
      <c r="U32" s="373" t="s">
        <v>234</v>
      </c>
      <c r="V32" s="373"/>
      <c r="W32" s="374"/>
      <c r="X32" s="439">
        <f>SUM(X15,X21,X27)</f>
        <v>0</v>
      </c>
      <c r="Y32" s="440"/>
      <c r="Z32" s="441"/>
      <c r="AA32" s="375">
        <f>SUM(AA15,AA21,AA27)</f>
        <v>0</v>
      </c>
      <c r="AB32" s="376"/>
      <c r="AC32" s="375">
        <f>SUM(AC15,AC21,AC27)</f>
        <v>0</v>
      </c>
      <c r="AD32" s="376"/>
      <c r="AE32" s="432">
        <f>SUM(AE15,AE21,AE27)</f>
        <v>0</v>
      </c>
      <c r="AF32" s="433"/>
    </row>
    <row r="33" spans="1:32" ht="25.5" customHeight="1" x14ac:dyDescent="0.35">
      <c r="A33" s="382"/>
      <c r="B33" s="491"/>
      <c r="C33" s="491"/>
      <c r="D33" s="491"/>
      <c r="E33" s="373" t="s">
        <v>235</v>
      </c>
      <c r="F33" s="373"/>
      <c r="G33" s="374"/>
      <c r="H33" s="439">
        <f>SUM(H13,H14,H17,H20,H23,H26,H29)</f>
        <v>0</v>
      </c>
      <c r="I33" s="440"/>
      <c r="J33" s="441"/>
      <c r="K33" s="375">
        <f>SUM(K13,K14,K17,K20,K23,K26,K29)</f>
        <v>0</v>
      </c>
      <c r="L33" s="376"/>
      <c r="M33" s="375">
        <f>SUM(M13,M14,M17,M20,M23,M26,M29)</f>
        <v>0</v>
      </c>
      <c r="N33" s="376"/>
      <c r="O33" s="524">
        <f>SUM(O13,O14,O17,O20,O23,O26,O29)</f>
        <v>0</v>
      </c>
      <c r="P33" s="433"/>
      <c r="Q33" s="369"/>
      <c r="R33" s="431"/>
      <c r="S33" s="431"/>
      <c r="T33" s="431"/>
      <c r="U33" s="373" t="s">
        <v>235</v>
      </c>
      <c r="V33" s="373"/>
      <c r="W33" s="374"/>
      <c r="X33" s="439">
        <f>SUM(X18,X24)</f>
        <v>0</v>
      </c>
      <c r="Y33" s="440"/>
      <c r="Z33" s="441"/>
      <c r="AA33" s="375">
        <f>SUM(AA18,AA24)</f>
        <v>0</v>
      </c>
      <c r="AB33" s="376"/>
      <c r="AC33" s="375">
        <f>SUM(AC18,AC24)</f>
        <v>0</v>
      </c>
      <c r="AD33" s="376"/>
      <c r="AE33" s="432">
        <f>SUM(AE18,AE24)</f>
        <v>0</v>
      </c>
      <c r="AF33" s="433"/>
    </row>
    <row r="34" spans="1:32" ht="15" customHeight="1" x14ac:dyDescent="0.35">
      <c r="A34" s="492" t="s">
        <v>110</v>
      </c>
      <c r="B34" s="493"/>
      <c r="C34" s="493"/>
      <c r="D34" s="494"/>
      <c r="E34" s="498" t="s">
        <v>70</v>
      </c>
      <c r="F34" s="498"/>
      <c r="G34" s="499"/>
      <c r="H34" s="500" t="str">
        <f>IF(H30="","",IF(SUM(H30,H32)=SUM(X30,X32),"",(SUM(H30,H32)-SUM(X30,X32))))</f>
        <v/>
      </c>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2"/>
    </row>
    <row r="35" spans="1:32" ht="15" customHeight="1" x14ac:dyDescent="0.35">
      <c r="A35" s="495"/>
      <c r="B35" s="496"/>
      <c r="C35" s="496"/>
      <c r="D35" s="497"/>
      <c r="E35" s="503" t="s">
        <v>71</v>
      </c>
      <c r="F35" s="503"/>
      <c r="G35" s="504"/>
      <c r="H35" s="505" t="str">
        <f>IF(H30="","",IF((H33=X33),"",(H33-X33)))</f>
        <v/>
      </c>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7"/>
    </row>
    <row r="36" spans="1:32" ht="15" customHeight="1" x14ac:dyDescent="0.35">
      <c r="A36" s="379" t="s">
        <v>60</v>
      </c>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1"/>
    </row>
    <row r="37" spans="1:32" ht="25.5" customHeight="1" x14ac:dyDescent="0.35">
      <c r="A37" s="549">
        <v>9</v>
      </c>
      <c r="B37" s="491" t="s">
        <v>128</v>
      </c>
      <c r="C37" s="491"/>
      <c r="D37" s="491"/>
      <c r="E37" s="402" t="s">
        <v>222</v>
      </c>
      <c r="F37" s="402"/>
      <c r="G37" s="403"/>
      <c r="H37" s="465">
        <f>SUM('Budget Detail-Personnel'!M38:N38)</f>
        <v>0</v>
      </c>
      <c r="I37" s="466"/>
      <c r="J37" s="467"/>
      <c r="K37" s="392"/>
      <c r="L37" s="393"/>
      <c r="M37" s="392"/>
      <c r="N37" s="393"/>
      <c r="O37" s="404"/>
      <c r="P37" s="405"/>
      <c r="Q37" s="540">
        <v>6</v>
      </c>
      <c r="R37" s="558" t="s">
        <v>223</v>
      </c>
      <c r="S37" s="558"/>
      <c r="T37" s="558"/>
      <c r="U37" s="386" t="s">
        <v>157</v>
      </c>
      <c r="V37" s="387"/>
      <c r="W37" s="388"/>
      <c r="X37" s="407">
        <f>SUM('Budget Detail-Personnel'!M38:N38,'Budget Detail-Vol Exp'!M21:N21,'Budget Detail-LowerTierSubaward'!O20:P20,'Budget Detail-Space'!O21:P21,'Budget Detail-Other Costs'!O33:P33)</f>
        <v>0</v>
      </c>
      <c r="Y37" s="408"/>
      <c r="Z37" s="409"/>
      <c r="AA37" s="364"/>
      <c r="AB37" s="365"/>
      <c r="AC37" s="537"/>
      <c r="AD37" s="537"/>
      <c r="AE37" s="509"/>
      <c r="AF37" s="510"/>
    </row>
    <row r="38" spans="1:32" ht="25.5" customHeight="1" x14ac:dyDescent="0.35">
      <c r="A38" s="549"/>
      <c r="B38" s="491"/>
      <c r="C38" s="491"/>
      <c r="D38" s="491"/>
      <c r="E38" s="373" t="s">
        <v>234</v>
      </c>
      <c r="F38" s="373"/>
      <c r="G38" s="374"/>
      <c r="H38" s="439">
        <f>SUM('Budget Detail-Personnel'!O38:P38,'Budget Detail-Personnel'!S38:T38,'Budget Detail-Personnel'!W38:X38)</f>
        <v>0</v>
      </c>
      <c r="I38" s="440"/>
      <c r="J38" s="441"/>
      <c r="K38" s="394"/>
      <c r="L38" s="395"/>
      <c r="M38" s="394"/>
      <c r="N38" s="395"/>
      <c r="O38" s="432"/>
      <c r="P38" s="433"/>
      <c r="Q38" s="540"/>
      <c r="R38" s="558"/>
      <c r="S38" s="558"/>
      <c r="T38" s="558"/>
      <c r="U38" s="389"/>
      <c r="V38" s="390"/>
      <c r="W38" s="391"/>
      <c r="X38" s="410"/>
      <c r="Y38" s="411"/>
      <c r="Z38" s="412"/>
      <c r="AA38" s="538"/>
      <c r="AB38" s="539"/>
      <c r="AC38" s="537"/>
      <c r="AD38" s="537"/>
      <c r="AE38" s="559"/>
      <c r="AF38" s="560"/>
    </row>
    <row r="39" spans="1:32" ht="25.5" customHeight="1" x14ac:dyDescent="0.35">
      <c r="A39" s="549"/>
      <c r="B39" s="491"/>
      <c r="C39" s="491"/>
      <c r="D39" s="491"/>
      <c r="E39" s="373" t="s">
        <v>235</v>
      </c>
      <c r="F39" s="373"/>
      <c r="G39" s="374"/>
      <c r="H39" s="439">
        <f>SUM('Budget Detail-Personnel'!Q38:R38,'Budget Detail-Personnel'!U38:V38)</f>
        <v>0</v>
      </c>
      <c r="I39" s="440"/>
      <c r="J39" s="441"/>
      <c r="K39" s="394"/>
      <c r="L39" s="395"/>
      <c r="M39" s="394"/>
      <c r="N39" s="395"/>
      <c r="O39" s="432"/>
      <c r="P39" s="433"/>
      <c r="Q39" s="540"/>
      <c r="R39" s="558"/>
      <c r="S39" s="558"/>
      <c r="T39" s="558"/>
      <c r="U39" s="386" t="s">
        <v>158</v>
      </c>
      <c r="V39" s="387"/>
      <c r="W39" s="388"/>
      <c r="X39" s="410"/>
      <c r="Y39" s="411"/>
      <c r="Z39" s="412"/>
      <c r="AA39" s="364"/>
      <c r="AB39" s="365"/>
      <c r="AC39" s="537"/>
      <c r="AD39" s="537"/>
      <c r="AE39" s="509"/>
      <c r="AF39" s="510"/>
    </row>
    <row r="40" spans="1:32" ht="25.5" customHeight="1" x14ac:dyDescent="0.35">
      <c r="A40" s="37">
        <v>10</v>
      </c>
      <c r="B40" s="491" t="s">
        <v>142</v>
      </c>
      <c r="C40" s="491"/>
      <c r="D40" s="491"/>
      <c r="E40" s="373" t="s">
        <v>235</v>
      </c>
      <c r="F40" s="373"/>
      <c r="G40" s="374"/>
      <c r="H40" s="439">
        <f>SUM('Budget Detail-Volunteers'!P22:Q22,'Budget Detail-Volunteers'!R22:S22)</f>
        <v>0</v>
      </c>
      <c r="I40" s="440"/>
      <c r="J40" s="441"/>
      <c r="K40" s="394"/>
      <c r="L40" s="395"/>
      <c r="M40" s="394"/>
      <c r="N40" s="395"/>
      <c r="O40" s="432"/>
      <c r="P40" s="433"/>
      <c r="Q40" s="540"/>
      <c r="R40" s="558"/>
      <c r="S40" s="558"/>
      <c r="T40" s="558"/>
      <c r="U40" s="389"/>
      <c r="V40" s="390"/>
      <c r="W40" s="391"/>
      <c r="X40" s="413"/>
      <c r="Y40" s="414"/>
      <c r="Z40" s="415"/>
      <c r="AA40" s="366"/>
      <c r="AB40" s="367"/>
      <c r="AC40" s="537"/>
      <c r="AD40" s="537"/>
      <c r="AE40" s="511"/>
      <c r="AF40" s="512"/>
    </row>
    <row r="41" spans="1:32" ht="25.5" customHeight="1" x14ac:dyDescent="0.35">
      <c r="A41" s="549">
        <v>11</v>
      </c>
      <c r="B41" s="491" t="s">
        <v>129</v>
      </c>
      <c r="C41" s="491"/>
      <c r="D41" s="491"/>
      <c r="E41" s="402" t="s">
        <v>222</v>
      </c>
      <c r="F41" s="402"/>
      <c r="G41" s="403"/>
      <c r="H41" s="465">
        <f>SUM('Budget Detail-Vol Exp'!M21:N21)</f>
        <v>0</v>
      </c>
      <c r="I41" s="466"/>
      <c r="J41" s="467"/>
      <c r="K41" s="392"/>
      <c r="L41" s="393"/>
      <c r="M41" s="392"/>
      <c r="N41" s="393"/>
      <c r="O41" s="404"/>
      <c r="P41" s="405"/>
      <c r="Q41" s="368">
        <v>7</v>
      </c>
      <c r="R41" s="372" t="s">
        <v>9</v>
      </c>
      <c r="S41" s="372"/>
      <c r="T41" s="372"/>
      <c r="U41" s="373" t="s">
        <v>234</v>
      </c>
      <c r="V41" s="373"/>
      <c r="W41" s="374"/>
      <c r="X41" s="396">
        <f>SUM('Budget Detail-Personnel'!O38:P38,'Budget Detail-Vol Exp'!O21:P21,'Budget Detail-LowerTierSubaward'!Q20:R20,'Budget Detail-Space'!Q21:R21,'Budget Detail-Other Costs'!Q33:R33)</f>
        <v>0</v>
      </c>
      <c r="Y41" s="397"/>
      <c r="Z41" s="398"/>
      <c r="AA41" s="362"/>
      <c r="AB41" s="363"/>
      <c r="AC41" s="362"/>
      <c r="AD41" s="363"/>
      <c r="AE41" s="361"/>
      <c r="AF41" s="361"/>
    </row>
    <row r="42" spans="1:32" ht="25.5" customHeight="1" x14ac:dyDescent="0.35">
      <c r="A42" s="549"/>
      <c r="B42" s="491"/>
      <c r="C42" s="491"/>
      <c r="D42" s="491"/>
      <c r="E42" s="373" t="s">
        <v>234</v>
      </c>
      <c r="F42" s="373"/>
      <c r="G42" s="374"/>
      <c r="H42" s="439">
        <f>SUM('Budget Detail-Vol Exp'!O21:P21,'Budget Detail-Vol Exp'!S21:T21,'Budget Detail-Vol Exp'!W21:X21)</f>
        <v>0</v>
      </c>
      <c r="I42" s="440"/>
      <c r="J42" s="441"/>
      <c r="K42" s="394"/>
      <c r="L42" s="395"/>
      <c r="M42" s="394"/>
      <c r="N42" s="395"/>
      <c r="O42" s="432"/>
      <c r="P42" s="433"/>
      <c r="Q42" s="369"/>
      <c r="R42" s="372"/>
      <c r="S42" s="372"/>
      <c r="T42" s="372"/>
      <c r="U42" s="373"/>
      <c r="V42" s="373"/>
      <c r="W42" s="374"/>
      <c r="X42" s="396"/>
      <c r="Y42" s="397"/>
      <c r="Z42" s="398"/>
      <c r="AA42" s="362"/>
      <c r="AB42" s="363"/>
      <c r="AC42" s="362"/>
      <c r="AD42" s="363"/>
      <c r="AE42" s="361"/>
      <c r="AF42" s="361"/>
    </row>
    <row r="43" spans="1:32" ht="25.5" customHeight="1" x14ac:dyDescent="0.35">
      <c r="A43" s="549"/>
      <c r="B43" s="491"/>
      <c r="C43" s="491"/>
      <c r="D43" s="491"/>
      <c r="E43" s="373" t="s">
        <v>235</v>
      </c>
      <c r="F43" s="373"/>
      <c r="G43" s="374"/>
      <c r="H43" s="439">
        <f>SUM('Budget Detail-Vol Exp'!Q21:R21,'Budget Detail-Vol Exp'!U21:V21)</f>
        <v>0</v>
      </c>
      <c r="I43" s="440"/>
      <c r="J43" s="441"/>
      <c r="K43" s="394"/>
      <c r="L43" s="395"/>
      <c r="M43" s="394"/>
      <c r="N43" s="395"/>
      <c r="O43" s="432"/>
      <c r="P43" s="433"/>
      <c r="Q43" s="369"/>
      <c r="R43" s="372"/>
      <c r="S43" s="372"/>
      <c r="T43" s="372"/>
      <c r="U43" s="373" t="s">
        <v>235</v>
      </c>
      <c r="V43" s="373"/>
      <c r="W43" s="374"/>
      <c r="X43" s="396">
        <f>SUM('Budget Detail-Personnel'!Q38:R38,'Budget Detail-Volunteers'!P22:Q22,'Budget Detail-Vol Exp'!Q21:R21,'Budget Detail-LowerTierSubaward'!S20:T20,'Budget Detail-Space'!S21:T21,'Budget Detail-Other Costs'!S33:T33)</f>
        <v>0</v>
      </c>
      <c r="Y43" s="397"/>
      <c r="Z43" s="398"/>
      <c r="AA43" s="362"/>
      <c r="AB43" s="363"/>
      <c r="AC43" s="362"/>
      <c r="AD43" s="363"/>
      <c r="AE43" s="361"/>
      <c r="AF43" s="361"/>
    </row>
    <row r="44" spans="1:32" ht="25.5" customHeight="1" x14ac:dyDescent="0.35">
      <c r="A44" s="382">
        <v>12</v>
      </c>
      <c r="B44" s="434" t="s">
        <v>29</v>
      </c>
      <c r="C44" s="434"/>
      <c r="D44" s="434"/>
      <c r="E44" s="402" t="s">
        <v>222</v>
      </c>
      <c r="F44" s="402"/>
      <c r="G44" s="403"/>
      <c r="H44" s="465">
        <f>SUM('Budget Detail-LowerTierSubaward'!O20:P20)</f>
        <v>0</v>
      </c>
      <c r="I44" s="466"/>
      <c r="J44" s="467"/>
      <c r="K44" s="392"/>
      <c r="L44" s="393"/>
      <c r="M44" s="392"/>
      <c r="N44" s="393"/>
      <c r="O44" s="404"/>
      <c r="P44" s="405"/>
      <c r="Q44" s="369"/>
      <c r="R44" s="372"/>
      <c r="S44" s="372"/>
      <c r="T44" s="372"/>
      <c r="U44" s="373"/>
      <c r="V44" s="373"/>
      <c r="W44" s="374"/>
      <c r="X44" s="396"/>
      <c r="Y44" s="397"/>
      <c r="Z44" s="398"/>
      <c r="AA44" s="362"/>
      <c r="AB44" s="363"/>
      <c r="AC44" s="362"/>
      <c r="AD44" s="363"/>
      <c r="AE44" s="361"/>
      <c r="AF44" s="361"/>
    </row>
    <row r="45" spans="1:32" ht="25.5" customHeight="1" x14ac:dyDescent="0.35">
      <c r="A45" s="382"/>
      <c r="B45" s="434"/>
      <c r="C45" s="434"/>
      <c r="D45" s="434"/>
      <c r="E45" s="373" t="s">
        <v>234</v>
      </c>
      <c r="F45" s="373"/>
      <c r="G45" s="374"/>
      <c r="H45" s="439">
        <f>SUM('Budget Detail-LowerTierSubaward'!Q20:R20,'Budget Detail-LowerTierSubaward'!U20:V20,'Budget Detail-LowerTierSubaward'!Y20:Z20)</f>
        <v>0</v>
      </c>
      <c r="I45" s="440"/>
      <c r="J45" s="441"/>
      <c r="K45" s="394"/>
      <c r="L45" s="395"/>
      <c r="M45" s="394"/>
      <c r="N45" s="395"/>
      <c r="O45" s="432"/>
      <c r="P45" s="433"/>
      <c r="Q45" s="369"/>
      <c r="R45" s="372" t="s">
        <v>11</v>
      </c>
      <c r="S45" s="372"/>
      <c r="T45" s="372"/>
      <c r="U45" s="373" t="s">
        <v>234</v>
      </c>
      <c r="V45" s="373"/>
      <c r="W45" s="374"/>
      <c r="X45" s="396">
        <f>SUM('Budget Detail-Personnel'!S38:T38,'Budget Detail-Vol Exp'!S21:T21,'Budget Detail-LowerTierSubaward'!U20:V20,'Budget Detail-Space'!U21:V21,'Budget Detail-Other Costs'!U33:V33)</f>
        <v>0</v>
      </c>
      <c r="Y45" s="397"/>
      <c r="Z45" s="398"/>
      <c r="AA45" s="362"/>
      <c r="AB45" s="363"/>
      <c r="AC45" s="362"/>
      <c r="AD45" s="363"/>
      <c r="AE45" s="361"/>
      <c r="AF45" s="361"/>
    </row>
    <row r="46" spans="1:32" ht="25.5" customHeight="1" x14ac:dyDescent="0.35">
      <c r="A46" s="382"/>
      <c r="B46" s="434"/>
      <c r="C46" s="434"/>
      <c r="D46" s="434"/>
      <c r="E46" s="373" t="s">
        <v>235</v>
      </c>
      <c r="F46" s="373"/>
      <c r="G46" s="374"/>
      <c r="H46" s="439">
        <f>SUM('Budget Detail-LowerTierSubaward'!S20:T20,'Budget Detail-LowerTierSubaward'!W20:X20)</f>
        <v>0</v>
      </c>
      <c r="I46" s="440"/>
      <c r="J46" s="441"/>
      <c r="K46" s="394"/>
      <c r="L46" s="395"/>
      <c r="M46" s="394"/>
      <c r="N46" s="395"/>
      <c r="O46" s="432"/>
      <c r="P46" s="433"/>
      <c r="Q46" s="370"/>
      <c r="R46" s="372"/>
      <c r="S46" s="372"/>
      <c r="T46" s="372"/>
      <c r="U46" s="373"/>
      <c r="V46" s="373"/>
      <c r="W46" s="374"/>
      <c r="X46" s="396"/>
      <c r="Y46" s="397"/>
      <c r="Z46" s="398"/>
      <c r="AA46" s="362"/>
      <c r="AB46" s="363"/>
      <c r="AC46" s="362"/>
      <c r="AD46" s="363"/>
      <c r="AE46" s="361"/>
      <c r="AF46" s="361"/>
    </row>
    <row r="47" spans="1:32" ht="25.5" customHeight="1" x14ac:dyDescent="0.35">
      <c r="A47" s="382">
        <v>13</v>
      </c>
      <c r="B47" s="491" t="s">
        <v>8</v>
      </c>
      <c r="C47" s="491"/>
      <c r="D47" s="491"/>
      <c r="E47" s="402" t="s">
        <v>222</v>
      </c>
      <c r="F47" s="402"/>
      <c r="G47" s="403"/>
      <c r="H47" s="465">
        <f>SUM('Budget Detail-Space'!O21:P21)</f>
        <v>0</v>
      </c>
      <c r="I47" s="466"/>
      <c r="J47" s="467"/>
      <c r="K47" s="392"/>
      <c r="L47" s="393"/>
      <c r="M47" s="392"/>
      <c r="N47" s="393"/>
      <c r="O47" s="404"/>
      <c r="P47" s="405"/>
      <c r="Q47" s="368">
        <v>8</v>
      </c>
      <c r="R47" s="372"/>
      <c r="S47" s="372"/>
      <c r="T47" s="372"/>
      <c r="U47" s="373" t="s">
        <v>235</v>
      </c>
      <c r="V47" s="373"/>
      <c r="W47" s="374"/>
      <c r="X47" s="396">
        <f>SUM('Budget Detail-Personnel'!U38:V38,'Budget Detail-Volunteers'!R22:S22,'Budget Detail-Vol Exp'!U21:V21,'Budget Detail-LowerTierSubaward'!W20:X20,'Budget Detail-Space'!W21:X21,'Budget Detail-Other Costs'!W33:X33)</f>
        <v>0</v>
      </c>
      <c r="Y47" s="397"/>
      <c r="Z47" s="398"/>
      <c r="AA47" s="362"/>
      <c r="AB47" s="363"/>
      <c r="AC47" s="362"/>
      <c r="AD47" s="363"/>
      <c r="AE47" s="361"/>
      <c r="AF47" s="361"/>
    </row>
    <row r="48" spans="1:32" ht="25.5" customHeight="1" x14ac:dyDescent="0.35">
      <c r="A48" s="382"/>
      <c r="B48" s="491"/>
      <c r="C48" s="491"/>
      <c r="D48" s="491"/>
      <c r="E48" s="373" t="s">
        <v>234</v>
      </c>
      <c r="F48" s="373"/>
      <c r="G48" s="374"/>
      <c r="H48" s="439">
        <f>SUM('Budget Detail-Space'!Q21:R21,'Budget Detail-Space'!U21:V21,'Budget Detail-Space'!Y21:Z21)</f>
        <v>0</v>
      </c>
      <c r="I48" s="440"/>
      <c r="J48" s="441"/>
      <c r="K48" s="394"/>
      <c r="L48" s="395"/>
      <c r="M48" s="394"/>
      <c r="N48" s="395"/>
      <c r="O48" s="432"/>
      <c r="P48" s="433"/>
      <c r="Q48" s="369"/>
      <c r="R48" s="372"/>
      <c r="S48" s="372"/>
      <c r="T48" s="372"/>
      <c r="U48" s="373"/>
      <c r="V48" s="373"/>
      <c r="W48" s="374"/>
      <c r="X48" s="396"/>
      <c r="Y48" s="397"/>
      <c r="Z48" s="398"/>
      <c r="AA48" s="362"/>
      <c r="AB48" s="363"/>
      <c r="AC48" s="362"/>
      <c r="AD48" s="363"/>
      <c r="AE48" s="361"/>
      <c r="AF48" s="361"/>
    </row>
    <row r="49" spans="1:32" ht="25.5" customHeight="1" x14ac:dyDescent="0.35">
      <c r="A49" s="382"/>
      <c r="B49" s="491"/>
      <c r="C49" s="491"/>
      <c r="D49" s="491"/>
      <c r="E49" s="373" t="s">
        <v>235</v>
      </c>
      <c r="F49" s="373"/>
      <c r="G49" s="374"/>
      <c r="H49" s="439">
        <f>SUM('Budget Detail-Space'!S21:T21,'Budget Detail-Space'!W21:X21)</f>
        <v>0</v>
      </c>
      <c r="I49" s="440"/>
      <c r="J49" s="441"/>
      <c r="K49" s="394"/>
      <c r="L49" s="395"/>
      <c r="M49" s="394"/>
      <c r="N49" s="395"/>
      <c r="O49" s="432"/>
      <c r="P49" s="433"/>
      <c r="Q49" s="369"/>
      <c r="R49" s="372" t="s">
        <v>15</v>
      </c>
      <c r="S49" s="372"/>
      <c r="T49" s="372"/>
      <c r="U49" s="373" t="s">
        <v>234</v>
      </c>
      <c r="V49" s="373"/>
      <c r="W49" s="374"/>
      <c r="X49" s="396">
        <f>SUM('Budget Detail-Personnel'!W38:X38,'Budget Detail-Vol Exp'!W21:X21,'Budget Detail-LowerTierSubaward'!Y20:Z20,'Budget Detail-Space'!Y21:Z21,'Budget Detail-Other Costs'!Y33:Z33)</f>
        <v>0</v>
      </c>
      <c r="Y49" s="397"/>
      <c r="Z49" s="398"/>
      <c r="AA49" s="362"/>
      <c r="AB49" s="363"/>
      <c r="AC49" s="362"/>
      <c r="AD49" s="363"/>
      <c r="AE49" s="361"/>
      <c r="AF49" s="361"/>
    </row>
    <row r="50" spans="1:32" ht="25.5" customHeight="1" x14ac:dyDescent="0.35">
      <c r="A50" s="382">
        <v>14</v>
      </c>
      <c r="B50" s="434" t="s">
        <v>7</v>
      </c>
      <c r="C50" s="434"/>
      <c r="D50" s="434"/>
      <c r="E50" s="402" t="s">
        <v>222</v>
      </c>
      <c r="F50" s="402"/>
      <c r="G50" s="403"/>
      <c r="H50" s="465">
        <f>SUM('Budget Detail-Other Costs'!O33:P33)</f>
        <v>0</v>
      </c>
      <c r="I50" s="466"/>
      <c r="J50" s="467"/>
      <c r="K50" s="392"/>
      <c r="L50" s="393"/>
      <c r="M50" s="392"/>
      <c r="N50" s="393"/>
      <c r="O50" s="404"/>
      <c r="P50" s="405"/>
      <c r="Q50" s="368">
        <v>9</v>
      </c>
      <c r="R50" s="372"/>
      <c r="S50" s="372"/>
      <c r="T50" s="372"/>
      <c r="U50" s="373"/>
      <c r="V50" s="373"/>
      <c r="W50" s="374"/>
      <c r="X50" s="396"/>
      <c r="Y50" s="397"/>
      <c r="Z50" s="398"/>
      <c r="AA50" s="362"/>
      <c r="AB50" s="363"/>
      <c r="AC50" s="362"/>
      <c r="AD50" s="363"/>
      <c r="AE50" s="361"/>
      <c r="AF50" s="361"/>
    </row>
    <row r="51" spans="1:32" ht="25.5" customHeight="1" x14ac:dyDescent="0.35">
      <c r="A51" s="382"/>
      <c r="B51" s="434"/>
      <c r="C51" s="434"/>
      <c r="D51" s="434"/>
      <c r="E51" s="373" t="s">
        <v>234</v>
      </c>
      <c r="F51" s="373"/>
      <c r="G51" s="374"/>
      <c r="H51" s="439">
        <f>SUM('Budget Detail-Other Costs'!Q33:R33,'Budget Detail-Other Costs'!U33:V33,'Budget Detail-Other Costs'!Y33:Z33)</f>
        <v>0</v>
      </c>
      <c r="I51" s="440"/>
      <c r="J51" s="441"/>
      <c r="K51" s="394"/>
      <c r="L51" s="395"/>
      <c r="M51" s="394"/>
      <c r="N51" s="395"/>
      <c r="O51" s="432"/>
      <c r="P51" s="433"/>
      <c r="Q51" s="369"/>
      <c r="R51" s="372"/>
      <c r="S51" s="372"/>
      <c r="T51" s="372"/>
      <c r="U51" s="373"/>
      <c r="V51" s="373"/>
      <c r="W51" s="374"/>
      <c r="X51" s="396"/>
      <c r="Y51" s="397"/>
      <c r="Z51" s="398"/>
      <c r="AA51" s="362"/>
      <c r="AB51" s="363"/>
      <c r="AC51" s="362"/>
      <c r="AD51" s="363"/>
      <c r="AE51" s="361"/>
      <c r="AF51" s="361"/>
    </row>
    <row r="52" spans="1:32" ht="25.5" customHeight="1" x14ac:dyDescent="0.35">
      <c r="A52" s="382"/>
      <c r="B52" s="434"/>
      <c r="C52" s="434"/>
      <c r="D52" s="434"/>
      <c r="E52" s="373" t="s">
        <v>235</v>
      </c>
      <c r="F52" s="373"/>
      <c r="G52" s="374"/>
      <c r="H52" s="439">
        <f>SUM('Budget Detail-Other Costs'!S33:T33,'Budget Detail-Other Costs'!W33:X33)</f>
        <v>0</v>
      </c>
      <c r="I52" s="440"/>
      <c r="J52" s="441"/>
      <c r="K52" s="394"/>
      <c r="L52" s="395"/>
      <c r="M52" s="394"/>
      <c r="N52" s="395"/>
      <c r="O52" s="432"/>
      <c r="P52" s="433"/>
      <c r="Q52" s="370"/>
      <c r="R52" s="372"/>
      <c r="S52" s="372"/>
      <c r="T52" s="372"/>
      <c r="U52" s="373"/>
      <c r="V52" s="373"/>
      <c r="W52" s="374"/>
      <c r="X52" s="396"/>
      <c r="Y52" s="397"/>
      <c r="Z52" s="398"/>
      <c r="AA52" s="362"/>
      <c r="AB52" s="363"/>
      <c r="AC52" s="362"/>
      <c r="AD52" s="363"/>
      <c r="AE52" s="361"/>
      <c r="AF52" s="361"/>
    </row>
    <row r="53" spans="1:32" ht="25.5" customHeight="1" x14ac:dyDescent="0.35">
      <c r="A53" s="382">
        <v>15</v>
      </c>
      <c r="B53" s="431" t="s">
        <v>72</v>
      </c>
      <c r="C53" s="431"/>
      <c r="D53" s="431"/>
      <c r="E53" s="386" t="s">
        <v>222</v>
      </c>
      <c r="F53" s="387"/>
      <c r="G53" s="388"/>
      <c r="H53" s="407">
        <f>SUM(H37,H41,H44,H47,H50)</f>
        <v>0</v>
      </c>
      <c r="I53" s="408"/>
      <c r="J53" s="409"/>
      <c r="K53" s="487">
        <f>SUM(K37,K41,K44,K47,K50)</f>
        <v>0</v>
      </c>
      <c r="L53" s="488"/>
      <c r="M53" s="566">
        <f>SUM(M37,M41,M44,M47,M50)</f>
        <v>0</v>
      </c>
      <c r="N53" s="566"/>
      <c r="O53" s="509">
        <f>SUM(O37,O41,O44,O47,O50)</f>
        <v>0</v>
      </c>
      <c r="P53" s="510"/>
      <c r="Q53" s="437">
        <v>10</v>
      </c>
      <c r="R53" s="486" t="s">
        <v>111</v>
      </c>
      <c r="S53" s="486"/>
      <c r="T53" s="486"/>
      <c r="U53" s="402" t="s">
        <v>157</v>
      </c>
      <c r="V53" s="402"/>
      <c r="W53" s="403"/>
      <c r="X53" s="513">
        <f>SUM(X37)</f>
        <v>0</v>
      </c>
      <c r="Y53" s="514"/>
      <c r="Z53" s="515"/>
      <c r="AA53" s="399">
        <f>SUM(AA37)</f>
        <v>0</v>
      </c>
      <c r="AB53" s="400"/>
      <c r="AC53" s="399">
        <f>SUM(AC37)</f>
        <v>0</v>
      </c>
      <c r="AD53" s="400"/>
      <c r="AE53" s="404">
        <f>SUM(AE37)</f>
        <v>0</v>
      </c>
      <c r="AF53" s="405"/>
    </row>
    <row r="54" spans="1:32" ht="25.5" customHeight="1" x14ac:dyDescent="0.35">
      <c r="A54" s="382"/>
      <c r="B54" s="431"/>
      <c r="C54" s="431"/>
      <c r="D54" s="431"/>
      <c r="E54" s="389"/>
      <c r="F54" s="390"/>
      <c r="G54" s="391"/>
      <c r="H54" s="413"/>
      <c r="I54" s="414"/>
      <c r="J54" s="415"/>
      <c r="K54" s="489"/>
      <c r="L54" s="490"/>
      <c r="M54" s="566"/>
      <c r="N54" s="566"/>
      <c r="O54" s="511"/>
      <c r="P54" s="512"/>
      <c r="Q54" s="437"/>
      <c r="R54" s="486"/>
      <c r="S54" s="486"/>
      <c r="T54" s="486"/>
      <c r="U54" s="403" t="s">
        <v>158</v>
      </c>
      <c r="V54" s="435"/>
      <c r="W54" s="436"/>
      <c r="X54" s="516"/>
      <c r="Y54" s="517"/>
      <c r="Z54" s="518"/>
      <c r="AA54" s="401">
        <f>AA39</f>
        <v>0</v>
      </c>
      <c r="AB54" s="399"/>
      <c r="AC54" s="519">
        <f>AC39</f>
        <v>0</v>
      </c>
      <c r="AD54" s="519"/>
      <c r="AE54" s="404">
        <f>AE39</f>
        <v>0</v>
      </c>
      <c r="AF54" s="405"/>
    </row>
    <row r="55" spans="1:32" ht="25.5" customHeight="1" x14ac:dyDescent="0.35">
      <c r="A55" s="382"/>
      <c r="B55" s="431"/>
      <c r="C55" s="431"/>
      <c r="D55" s="431"/>
      <c r="E55" s="373" t="s">
        <v>234</v>
      </c>
      <c r="F55" s="373"/>
      <c r="G55" s="374"/>
      <c r="H55" s="439">
        <f>SUM(H38,H42,H45,H48,H51)</f>
        <v>0</v>
      </c>
      <c r="I55" s="440"/>
      <c r="J55" s="441"/>
      <c r="K55" s="375">
        <f>SUM(K38,K42,K45,K48,K51)</f>
        <v>0</v>
      </c>
      <c r="L55" s="376"/>
      <c r="M55" s="375">
        <f>SUM(M38,M42,M45,M48,M51)</f>
        <v>0</v>
      </c>
      <c r="N55" s="376"/>
      <c r="O55" s="432">
        <f>SUM(O38,O42,O45,O48,O51)</f>
        <v>0</v>
      </c>
      <c r="P55" s="433"/>
      <c r="Q55" s="437"/>
      <c r="R55" s="486"/>
      <c r="S55" s="486"/>
      <c r="T55" s="486"/>
      <c r="U55" s="373" t="s">
        <v>234</v>
      </c>
      <c r="V55" s="373"/>
      <c r="W55" s="374"/>
      <c r="X55" s="439">
        <f>SUM(X41,X45,X49)</f>
        <v>0</v>
      </c>
      <c r="Y55" s="440"/>
      <c r="Z55" s="441"/>
      <c r="AA55" s="375">
        <f>SUM(AA41,AA45,AA49)</f>
        <v>0</v>
      </c>
      <c r="AB55" s="376"/>
      <c r="AC55" s="375">
        <f>SUM(AC41,AC45,AC49)</f>
        <v>0</v>
      </c>
      <c r="AD55" s="376"/>
      <c r="AE55" s="432">
        <f>SUM(AE41,AE45,AE49)</f>
        <v>0</v>
      </c>
      <c r="AF55" s="433"/>
    </row>
    <row r="56" spans="1:32" ht="25.5" customHeight="1" x14ac:dyDescent="0.35">
      <c r="A56" s="382"/>
      <c r="B56" s="431"/>
      <c r="C56" s="431"/>
      <c r="D56" s="431"/>
      <c r="E56" s="373" t="s">
        <v>235</v>
      </c>
      <c r="F56" s="373"/>
      <c r="G56" s="374"/>
      <c r="H56" s="439">
        <f>SUM(H39,H40,H43,H46,H49,H52)</f>
        <v>0</v>
      </c>
      <c r="I56" s="440"/>
      <c r="J56" s="441"/>
      <c r="K56" s="375">
        <f>SUM(K39,K40,K43,K46,K49,K52)</f>
        <v>0</v>
      </c>
      <c r="L56" s="376"/>
      <c r="M56" s="375">
        <f>SUM(M39,M40,M43,M46,M49,M52)</f>
        <v>0</v>
      </c>
      <c r="N56" s="376"/>
      <c r="O56" s="432">
        <f>SUM(O39,O40,O43,O46,O49,O52)</f>
        <v>0</v>
      </c>
      <c r="P56" s="433"/>
      <c r="Q56" s="437"/>
      <c r="R56" s="486"/>
      <c r="S56" s="486"/>
      <c r="T56" s="486"/>
      <c r="U56" s="373" t="s">
        <v>235</v>
      </c>
      <c r="V56" s="373"/>
      <c r="W56" s="374"/>
      <c r="X56" s="439">
        <f>SUM(X43,X47)</f>
        <v>0</v>
      </c>
      <c r="Y56" s="440"/>
      <c r="Z56" s="441"/>
      <c r="AA56" s="375">
        <f>SUM(AA43,AA47)</f>
        <v>0</v>
      </c>
      <c r="AB56" s="376"/>
      <c r="AC56" s="375">
        <f>SUM(AC43,AC47)</f>
        <v>0</v>
      </c>
      <c r="AD56" s="376"/>
      <c r="AE56" s="432">
        <f>SUM(AE43,AE47)</f>
        <v>0</v>
      </c>
      <c r="AF56" s="433"/>
    </row>
    <row r="57" spans="1:32" ht="15" customHeight="1" x14ac:dyDescent="0.35">
      <c r="A57" s="572" t="s">
        <v>110</v>
      </c>
      <c r="B57" s="573"/>
      <c r="C57" s="573"/>
      <c r="D57" s="574"/>
      <c r="E57" s="498" t="s">
        <v>70</v>
      </c>
      <c r="F57" s="498"/>
      <c r="G57" s="499"/>
      <c r="H57" s="500" t="str">
        <f>IF(H53="","",IF(SUM(H53,H55)=SUM(X53,X55),"",(SUM(H53,H55)-SUM(X53,X55))))</f>
        <v/>
      </c>
      <c r="I57" s="501"/>
      <c r="J57" s="501"/>
      <c r="K57" s="501"/>
      <c r="L57" s="501"/>
      <c r="M57" s="501"/>
      <c r="N57" s="501"/>
      <c r="O57" s="501"/>
      <c r="P57" s="501"/>
      <c r="Q57" s="501"/>
      <c r="R57" s="501"/>
      <c r="S57" s="501"/>
      <c r="T57" s="501"/>
      <c r="U57" s="501"/>
      <c r="V57" s="501"/>
      <c r="W57" s="501"/>
      <c r="X57" s="501"/>
      <c r="Y57" s="501"/>
      <c r="Z57" s="501"/>
      <c r="AA57" s="501"/>
      <c r="AB57" s="501"/>
      <c r="AC57" s="501"/>
      <c r="AD57" s="501"/>
      <c r="AE57" s="501"/>
      <c r="AF57" s="502"/>
    </row>
    <row r="58" spans="1:32" ht="15" customHeight="1" x14ac:dyDescent="0.35">
      <c r="A58" s="575"/>
      <c r="B58" s="576"/>
      <c r="C58" s="576"/>
      <c r="D58" s="577"/>
      <c r="E58" s="503" t="s">
        <v>71</v>
      </c>
      <c r="F58" s="503"/>
      <c r="G58" s="504"/>
      <c r="H58" s="505" t="str">
        <f>IF(H53="","",IF((H56=X56),"",(H56-X56)))</f>
        <v/>
      </c>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7"/>
    </row>
    <row r="59" spans="1:32" ht="15" customHeight="1" x14ac:dyDescent="0.35">
      <c r="A59" s="379" t="s">
        <v>62</v>
      </c>
      <c r="B59" s="380"/>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1"/>
    </row>
    <row r="60" spans="1:32" ht="25.5" customHeight="1" x14ac:dyDescent="0.35">
      <c r="A60" s="382">
        <v>17</v>
      </c>
      <c r="B60" s="383" t="s">
        <v>112</v>
      </c>
      <c r="C60" s="383"/>
      <c r="D60" s="383"/>
      <c r="E60" s="386" t="s">
        <v>222</v>
      </c>
      <c r="F60" s="387"/>
      <c r="G60" s="388"/>
      <c r="H60" s="407">
        <f>SUM(H30,H53)</f>
        <v>0</v>
      </c>
      <c r="I60" s="408"/>
      <c r="J60" s="409"/>
      <c r="K60" s="442">
        <f>SUM(K30,K53)</f>
        <v>0</v>
      </c>
      <c r="L60" s="443"/>
      <c r="M60" s="567">
        <f>SUM(M30,M53)</f>
        <v>0</v>
      </c>
      <c r="N60" s="567"/>
      <c r="O60" s="568">
        <f>SUM(O30,O53)</f>
        <v>0</v>
      </c>
      <c r="P60" s="569"/>
      <c r="Q60" s="437">
        <v>11</v>
      </c>
      <c r="R60" s="438" t="s">
        <v>113</v>
      </c>
      <c r="S60" s="438"/>
      <c r="T60" s="438"/>
      <c r="U60" s="402" t="s">
        <v>157</v>
      </c>
      <c r="V60" s="402"/>
      <c r="W60" s="403"/>
      <c r="X60" s="407">
        <f>SUM(X30,X53)</f>
        <v>0</v>
      </c>
      <c r="Y60" s="408"/>
      <c r="Z60" s="409"/>
      <c r="AA60" s="456">
        <f>SUM(AA30,AA53)</f>
        <v>0</v>
      </c>
      <c r="AB60" s="457"/>
      <c r="AC60" s="456">
        <f>SUM(AC30,AC53)</f>
        <v>0</v>
      </c>
      <c r="AD60" s="457"/>
      <c r="AE60" s="458">
        <f>SUM(AE30,AE53)</f>
        <v>0</v>
      </c>
      <c r="AF60" s="459"/>
    </row>
    <row r="61" spans="1:32" ht="25.5" customHeight="1" x14ac:dyDescent="0.35">
      <c r="A61" s="382"/>
      <c r="B61" s="383"/>
      <c r="C61" s="383"/>
      <c r="D61" s="383"/>
      <c r="E61" s="389"/>
      <c r="F61" s="390"/>
      <c r="G61" s="391"/>
      <c r="H61" s="413"/>
      <c r="I61" s="414"/>
      <c r="J61" s="415"/>
      <c r="K61" s="444"/>
      <c r="L61" s="445"/>
      <c r="M61" s="567"/>
      <c r="N61" s="567"/>
      <c r="O61" s="570"/>
      <c r="P61" s="571"/>
      <c r="Q61" s="437"/>
      <c r="R61" s="438"/>
      <c r="S61" s="438"/>
      <c r="T61" s="438"/>
      <c r="U61" s="403" t="s">
        <v>158</v>
      </c>
      <c r="V61" s="435"/>
      <c r="W61" s="436"/>
      <c r="X61" s="413"/>
      <c r="Y61" s="414"/>
      <c r="Z61" s="415"/>
      <c r="AA61" s="456">
        <f>SUM(AA31,AA54)</f>
        <v>0</v>
      </c>
      <c r="AB61" s="457"/>
      <c r="AC61" s="456">
        <f>SUM(AC31,AC54)</f>
        <v>0</v>
      </c>
      <c r="AD61" s="457"/>
      <c r="AE61" s="458">
        <f>SUM(AE31,AE54)</f>
        <v>0</v>
      </c>
      <c r="AF61" s="459"/>
    </row>
    <row r="62" spans="1:32" ht="25.5" customHeight="1" x14ac:dyDescent="0.35">
      <c r="A62" s="382"/>
      <c r="B62" s="383"/>
      <c r="C62" s="383"/>
      <c r="D62" s="383"/>
      <c r="E62" s="373" t="s">
        <v>234</v>
      </c>
      <c r="F62" s="373"/>
      <c r="G62" s="374"/>
      <c r="H62" s="439">
        <f>SUM(H32,H55)</f>
        <v>0</v>
      </c>
      <c r="I62" s="440"/>
      <c r="J62" s="441"/>
      <c r="K62" s="454">
        <f>SUM(K32,K55)</f>
        <v>0</v>
      </c>
      <c r="L62" s="455"/>
      <c r="M62" s="454">
        <f>SUM(M32,M55)</f>
        <v>0</v>
      </c>
      <c r="N62" s="455"/>
      <c r="O62" s="384">
        <f>SUM(O32,O55)</f>
        <v>0</v>
      </c>
      <c r="P62" s="385"/>
      <c r="Q62" s="437"/>
      <c r="R62" s="438"/>
      <c r="S62" s="438"/>
      <c r="T62" s="438"/>
      <c r="U62" s="373" t="s">
        <v>234</v>
      </c>
      <c r="V62" s="373"/>
      <c r="W62" s="374"/>
      <c r="X62" s="439">
        <f>SUM(X32,X55)</f>
        <v>0</v>
      </c>
      <c r="Y62" s="440"/>
      <c r="Z62" s="441"/>
      <c r="AA62" s="454">
        <f>SUM(AA32,AA55)</f>
        <v>0</v>
      </c>
      <c r="AB62" s="455"/>
      <c r="AC62" s="454">
        <f>SUM(AC32,AC55)</f>
        <v>0</v>
      </c>
      <c r="AD62" s="455"/>
      <c r="AE62" s="384">
        <f>SUM(AE32,AE55)</f>
        <v>0</v>
      </c>
      <c r="AF62" s="385"/>
    </row>
    <row r="63" spans="1:32" ht="25.5" customHeight="1" x14ac:dyDescent="0.35">
      <c r="A63" s="382"/>
      <c r="B63" s="383"/>
      <c r="C63" s="383"/>
      <c r="D63" s="383"/>
      <c r="E63" s="373" t="s">
        <v>235</v>
      </c>
      <c r="F63" s="373"/>
      <c r="G63" s="374"/>
      <c r="H63" s="439">
        <f>SUM(H33,H56)</f>
        <v>0</v>
      </c>
      <c r="I63" s="440"/>
      <c r="J63" s="441"/>
      <c r="K63" s="454">
        <f>SUM(K33,K56)</f>
        <v>0</v>
      </c>
      <c r="L63" s="455"/>
      <c r="M63" s="454">
        <f>SUM(M33,M56)</f>
        <v>0</v>
      </c>
      <c r="N63" s="455"/>
      <c r="O63" s="384">
        <f>SUM(O33,O56)</f>
        <v>0</v>
      </c>
      <c r="P63" s="385"/>
      <c r="Q63" s="437"/>
      <c r="R63" s="438"/>
      <c r="S63" s="438"/>
      <c r="T63" s="438"/>
      <c r="U63" s="373" t="s">
        <v>235</v>
      </c>
      <c r="V63" s="373"/>
      <c r="W63" s="374"/>
      <c r="X63" s="439">
        <f>SUM(X33,X56)</f>
        <v>0</v>
      </c>
      <c r="Y63" s="440"/>
      <c r="Z63" s="441"/>
      <c r="AA63" s="454">
        <f>SUM(AA33,AA56)</f>
        <v>0</v>
      </c>
      <c r="AB63" s="455"/>
      <c r="AC63" s="454">
        <f>SUM(AC33,AC56)</f>
        <v>0</v>
      </c>
      <c r="AD63" s="455"/>
      <c r="AE63" s="384">
        <f>SUM(AE33,AE56)</f>
        <v>0</v>
      </c>
      <c r="AF63" s="385"/>
    </row>
    <row r="64" spans="1:32" ht="25.5" customHeight="1" x14ac:dyDescent="0.35">
      <c r="A64" s="20">
        <v>18</v>
      </c>
      <c r="B64" s="450" t="s">
        <v>114</v>
      </c>
      <c r="C64" s="450"/>
      <c r="D64" s="450"/>
      <c r="E64" s="450"/>
      <c r="F64" s="450"/>
      <c r="G64" s="451"/>
      <c r="H64" s="561">
        <f>SUM(H60:J63)</f>
        <v>0</v>
      </c>
      <c r="I64" s="562"/>
      <c r="J64" s="563"/>
      <c r="K64" s="377">
        <f>SUM(K60:L63)</f>
        <v>0</v>
      </c>
      <c r="L64" s="378"/>
      <c r="M64" s="377">
        <f>SUM(M60:N63)</f>
        <v>0</v>
      </c>
      <c r="N64" s="378"/>
      <c r="O64" s="564">
        <f>SUM(O60:P63)</f>
        <v>0</v>
      </c>
      <c r="P64" s="565"/>
      <c r="Q64" s="47">
        <v>12</v>
      </c>
      <c r="R64" s="452" t="s">
        <v>115</v>
      </c>
      <c r="S64" s="452"/>
      <c r="T64" s="452"/>
      <c r="U64" s="452"/>
      <c r="V64" s="452"/>
      <c r="W64" s="453"/>
      <c r="X64" s="561">
        <f>SUM(X60:Z63)</f>
        <v>0</v>
      </c>
      <c r="Y64" s="562"/>
      <c r="Z64" s="563"/>
      <c r="AA64" s="377">
        <f>SUM(AA60:AA63)</f>
        <v>0</v>
      </c>
      <c r="AB64" s="378"/>
      <c r="AC64" s="377">
        <f>SUM(AC60:AC63)</f>
        <v>0</v>
      </c>
      <c r="AD64" s="378"/>
      <c r="AE64" s="564">
        <f>SUM(AE60:AF63)</f>
        <v>0</v>
      </c>
      <c r="AF64" s="565"/>
    </row>
    <row r="65" spans="1:32" ht="24.95" customHeight="1" x14ac:dyDescent="0.35">
      <c r="A65" s="446" t="s">
        <v>110</v>
      </c>
      <c r="B65" s="447"/>
      <c r="C65" s="447"/>
      <c r="D65" s="447"/>
      <c r="E65" s="447"/>
      <c r="F65" s="447"/>
      <c r="G65" s="448"/>
      <c r="H65" s="449" t="str">
        <f>IF(H64=0,"",(H64-X64))</f>
        <v/>
      </c>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row>
    <row r="66" spans="1:32" ht="10.5" customHeight="1" x14ac:dyDescent="0.35">
      <c r="A66" s="39"/>
      <c r="B66" s="39"/>
      <c r="C66" s="39"/>
      <c r="D66" s="39"/>
      <c r="E66" s="39"/>
      <c r="F66" s="39"/>
      <c r="G66" s="39"/>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row>
    <row r="67" spans="1:32" x14ac:dyDescent="0.35">
      <c r="A67" s="48" t="s">
        <v>236</v>
      </c>
    </row>
    <row r="68" spans="1:32" ht="41.25" customHeight="1" x14ac:dyDescent="0.4">
      <c r="A68" s="371" t="s">
        <v>237</v>
      </c>
      <c r="B68" s="371"/>
      <c r="C68" s="371"/>
      <c r="D68" s="371"/>
      <c r="E68" s="371"/>
      <c r="F68" s="371"/>
      <c r="G68" s="371"/>
      <c r="H68" s="371"/>
      <c r="I68" s="371"/>
      <c r="J68" s="371"/>
      <c r="K68" s="371"/>
      <c r="L68" s="371"/>
      <c r="M68" s="371"/>
      <c r="N68" s="371"/>
      <c r="O68" s="371"/>
      <c r="P68" s="371"/>
      <c r="Q68" s="371"/>
      <c r="R68" s="371"/>
      <c r="S68" s="371"/>
      <c r="T68" s="371"/>
      <c r="U68" s="371"/>
      <c r="V68" s="371"/>
      <c r="W68" s="371"/>
      <c r="X68" s="371"/>
      <c r="Y68" s="371"/>
      <c r="Z68" s="371"/>
      <c r="AA68" s="371"/>
      <c r="AB68" s="371"/>
      <c r="AC68" s="371"/>
      <c r="AD68" s="371"/>
      <c r="AE68" s="31"/>
      <c r="AF68" s="31"/>
    </row>
    <row r="69" spans="1:32" ht="13.15"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row>
  </sheetData>
  <sheetProtection algorithmName="SHA-512" hashValue="tyRlurgHtOO0cSo/0PdyEH5ApAexC+AsE7NkAzDnMydecu/Wo60TEim8Gr/1h0WY/k14NaidxNy4mDMQ/nMqzw==" saltValue="xh7nFd9Mu28+T40HvzT8Xg==" spinCount="100000" sheet="1" selectLockedCells="1"/>
  <mergeCells count="444">
    <mergeCell ref="E13:G13"/>
    <mergeCell ref="E12:G12"/>
    <mergeCell ref="M11:N11"/>
    <mergeCell ref="M12:N12"/>
    <mergeCell ref="O11:P11"/>
    <mergeCell ref="X9:Z9"/>
    <mergeCell ref="AE18:AF20"/>
    <mergeCell ref="AE21:AF23"/>
    <mergeCell ref="AE15:AF17"/>
    <mergeCell ref="O23:P23"/>
    <mergeCell ref="O15:P15"/>
    <mergeCell ref="Q15:Q20"/>
    <mergeCell ref="AA15:AB17"/>
    <mergeCell ref="AC11:AD12"/>
    <mergeCell ref="AE11:AF12"/>
    <mergeCell ref="AC13:AD14"/>
    <mergeCell ref="AE13:AF14"/>
    <mergeCell ref="K12:L12"/>
    <mergeCell ref="K13:L13"/>
    <mergeCell ref="K14:L14"/>
    <mergeCell ref="B18:D20"/>
    <mergeCell ref="B15:D17"/>
    <mergeCell ref="H15:J15"/>
    <mergeCell ref="H16:J16"/>
    <mergeCell ref="H17:J17"/>
    <mergeCell ref="H18:J18"/>
    <mergeCell ref="H19:J19"/>
    <mergeCell ref="H20:J20"/>
    <mergeCell ref="M23:N23"/>
    <mergeCell ref="M22:N22"/>
    <mergeCell ref="K17:L17"/>
    <mergeCell ref="K18:L18"/>
    <mergeCell ref="K19:L19"/>
    <mergeCell ref="E18:G18"/>
    <mergeCell ref="E22:G22"/>
    <mergeCell ref="E15:G15"/>
    <mergeCell ref="K20:L20"/>
    <mergeCell ref="K15:L15"/>
    <mergeCell ref="K16:L16"/>
    <mergeCell ref="B14:D14"/>
    <mergeCell ref="E14:G14"/>
    <mergeCell ref="M14:N14"/>
    <mergeCell ref="Q50:Q52"/>
    <mergeCell ref="X37:Z40"/>
    <mergeCell ref="M40:N40"/>
    <mergeCell ref="M46:N46"/>
    <mergeCell ref="M45:N45"/>
    <mergeCell ref="M43:N43"/>
    <mergeCell ref="O43:P43"/>
    <mergeCell ref="M44:N44"/>
    <mergeCell ref="M47:N47"/>
    <mergeCell ref="O44:P44"/>
    <mergeCell ref="O38:P38"/>
    <mergeCell ref="M39:N39"/>
    <mergeCell ref="O39:P39"/>
    <mergeCell ref="O40:P40"/>
    <mergeCell ref="U39:W40"/>
    <mergeCell ref="O45:P45"/>
    <mergeCell ref="O46:P46"/>
    <mergeCell ref="O47:P47"/>
    <mergeCell ref="U37:W38"/>
    <mergeCell ref="R37:T40"/>
    <mergeCell ref="U47:W48"/>
    <mergeCell ref="R41:T44"/>
    <mergeCell ref="A57:D58"/>
    <mergeCell ref="E57:G57"/>
    <mergeCell ref="E58:G58"/>
    <mergeCell ref="E62:G62"/>
    <mergeCell ref="H38:J38"/>
    <mergeCell ref="H39:J39"/>
    <mergeCell ref="H40:J40"/>
    <mergeCell ref="H41:J41"/>
    <mergeCell ref="H42:J42"/>
    <mergeCell ref="H43:J43"/>
    <mergeCell ref="H44:J44"/>
    <mergeCell ref="H45:J45"/>
    <mergeCell ref="H46:J46"/>
    <mergeCell ref="E43:G43"/>
    <mergeCell ref="A44:A46"/>
    <mergeCell ref="B44:D46"/>
    <mergeCell ref="E44:G44"/>
    <mergeCell ref="E38:G38"/>
    <mergeCell ref="E39:G39"/>
    <mergeCell ref="B40:D40"/>
    <mergeCell ref="E40:G40"/>
    <mergeCell ref="B41:D43"/>
    <mergeCell ref="E41:G41"/>
    <mergeCell ref="A37:A39"/>
    <mergeCell ref="M64:N64"/>
    <mergeCell ref="O62:P62"/>
    <mergeCell ref="O63:P63"/>
    <mergeCell ref="O64:P64"/>
    <mergeCell ref="H53:J54"/>
    <mergeCell ref="M53:N54"/>
    <mergeCell ref="O53:P54"/>
    <mergeCell ref="M50:N50"/>
    <mergeCell ref="O50:P50"/>
    <mergeCell ref="M55:N55"/>
    <mergeCell ref="K64:L64"/>
    <mergeCell ref="H60:J61"/>
    <mergeCell ref="M60:N61"/>
    <mergeCell ref="O60:P61"/>
    <mergeCell ref="K51:L51"/>
    <mergeCell ref="K52:L52"/>
    <mergeCell ref="K62:L62"/>
    <mergeCell ref="K63:L63"/>
    <mergeCell ref="B37:D39"/>
    <mergeCell ref="E45:G45"/>
    <mergeCell ref="E46:G46"/>
    <mergeCell ref="E37:G37"/>
    <mergeCell ref="A41:A43"/>
    <mergeCell ref="X64:Z64"/>
    <mergeCell ref="AC60:AD60"/>
    <mergeCell ref="AC62:AD62"/>
    <mergeCell ref="AC63:AD63"/>
    <mergeCell ref="AC64:AD64"/>
    <mergeCell ref="AE60:AF60"/>
    <mergeCell ref="AE62:AF62"/>
    <mergeCell ref="AC53:AD53"/>
    <mergeCell ref="AC55:AD55"/>
    <mergeCell ref="AC56:AD56"/>
    <mergeCell ref="AE55:AF55"/>
    <mergeCell ref="AE56:AF56"/>
    <mergeCell ref="X55:Z55"/>
    <mergeCell ref="X56:Z56"/>
    <mergeCell ref="AE64:AF64"/>
    <mergeCell ref="X53:Z54"/>
    <mergeCell ref="AC54:AD54"/>
    <mergeCell ref="AE54:AF54"/>
    <mergeCell ref="AE53:AF53"/>
    <mergeCell ref="H57:AF57"/>
    <mergeCell ref="H58:AF58"/>
    <mergeCell ref="H64:J64"/>
    <mergeCell ref="M62:N62"/>
    <mergeCell ref="M63:N63"/>
    <mergeCell ref="AE39:AF40"/>
    <mergeCell ref="E16:G16"/>
    <mergeCell ref="E17:G17"/>
    <mergeCell ref="A15:A17"/>
    <mergeCell ref="M38:N38"/>
    <mergeCell ref="Q37:Q40"/>
    <mergeCell ref="A11:A13"/>
    <mergeCell ref="B11:D13"/>
    <mergeCell ref="E11:G11"/>
    <mergeCell ref="A18:A20"/>
    <mergeCell ref="U11:W12"/>
    <mergeCell ref="AE24:AF26"/>
    <mergeCell ref="U27:W29"/>
    <mergeCell ref="X27:Z29"/>
    <mergeCell ref="A36:AF36"/>
    <mergeCell ref="R11:T14"/>
    <mergeCell ref="AC37:AD38"/>
    <mergeCell ref="AE37:AF38"/>
    <mergeCell ref="AC27:AD29"/>
    <mergeCell ref="AE27:AF29"/>
    <mergeCell ref="X32:Z32"/>
    <mergeCell ref="X33:Z33"/>
    <mergeCell ref="AC30:AD30"/>
    <mergeCell ref="AC32:AD32"/>
    <mergeCell ref="E28:G28"/>
    <mergeCell ref="E29:G29"/>
    <mergeCell ref="H27:J27"/>
    <mergeCell ref="H28:J28"/>
    <mergeCell ref="H29:J29"/>
    <mergeCell ref="H13:J13"/>
    <mergeCell ref="Q11:Q14"/>
    <mergeCell ref="H8:P8"/>
    <mergeCell ref="AA9:AB9"/>
    <mergeCell ref="AA11:AB12"/>
    <mergeCell ref="AA13:AB14"/>
    <mergeCell ref="O9:P9"/>
    <mergeCell ref="K9:L9"/>
    <mergeCell ref="H9:J9"/>
    <mergeCell ref="U13:W14"/>
    <mergeCell ref="M17:N17"/>
    <mergeCell ref="O17:P17"/>
    <mergeCell ref="M16:N16"/>
    <mergeCell ref="O16:P16"/>
    <mergeCell ref="M15:N15"/>
    <mergeCell ref="O12:P12"/>
    <mergeCell ref="O14:P14"/>
    <mergeCell ref="M13:N13"/>
    <mergeCell ref="O13:P13"/>
    <mergeCell ref="AC39:AD40"/>
    <mergeCell ref="AC33:AD33"/>
    <mergeCell ref="X18:Z20"/>
    <mergeCell ref="AC18:AD20"/>
    <mergeCell ref="X21:Z23"/>
    <mergeCell ref="AC21:AD23"/>
    <mergeCell ref="U33:W33"/>
    <mergeCell ref="U21:W23"/>
    <mergeCell ref="H33:J33"/>
    <mergeCell ref="M33:N33"/>
    <mergeCell ref="O33:P33"/>
    <mergeCell ref="M26:N26"/>
    <mergeCell ref="O26:P26"/>
    <mergeCell ref="M25:N25"/>
    <mergeCell ref="O25:P25"/>
    <mergeCell ref="AA18:AB20"/>
    <mergeCell ref="AA21:AB23"/>
    <mergeCell ref="AA24:AB26"/>
    <mergeCell ref="AA27:AB29"/>
    <mergeCell ref="AA30:AB30"/>
    <mergeCell ref="AA31:AB31"/>
    <mergeCell ref="AA32:AB32"/>
    <mergeCell ref="AA33:AB33"/>
    <mergeCell ref="AA37:AB38"/>
    <mergeCell ref="A24:A26"/>
    <mergeCell ref="B24:D26"/>
    <mergeCell ref="E24:G24"/>
    <mergeCell ref="H25:J25"/>
    <mergeCell ref="H26:J26"/>
    <mergeCell ref="E21:G21"/>
    <mergeCell ref="X24:Z26"/>
    <mergeCell ref="AC24:AD26"/>
    <mergeCell ref="E25:G25"/>
    <mergeCell ref="E26:G26"/>
    <mergeCell ref="H24:J24"/>
    <mergeCell ref="U24:W26"/>
    <mergeCell ref="Q21:Q26"/>
    <mergeCell ref="A21:A23"/>
    <mergeCell ref="K21:L21"/>
    <mergeCell ref="K22:L22"/>
    <mergeCell ref="K23:L23"/>
    <mergeCell ref="K24:L24"/>
    <mergeCell ref="K25:L25"/>
    <mergeCell ref="K26:L26"/>
    <mergeCell ref="B21:D23"/>
    <mergeCell ref="H21:J21"/>
    <mergeCell ref="H22:J22"/>
    <mergeCell ref="H23:J23"/>
    <mergeCell ref="K28:L28"/>
    <mergeCell ref="K29:L29"/>
    <mergeCell ref="U30:W30"/>
    <mergeCell ref="U32:W32"/>
    <mergeCell ref="R27:T29"/>
    <mergeCell ref="O27:P27"/>
    <mergeCell ref="H32:J32"/>
    <mergeCell ref="M32:N32"/>
    <mergeCell ref="O32:P32"/>
    <mergeCell ref="M29:N29"/>
    <mergeCell ref="O29:P29"/>
    <mergeCell ref="O28:P28"/>
    <mergeCell ref="M28:N28"/>
    <mergeCell ref="A34:D35"/>
    <mergeCell ref="E34:G34"/>
    <mergeCell ref="H34:AF34"/>
    <mergeCell ref="E35:G35"/>
    <mergeCell ref="H35:AF35"/>
    <mergeCell ref="E32:G32"/>
    <mergeCell ref="E33:G33"/>
    <mergeCell ref="A30:A33"/>
    <mergeCell ref="B30:D33"/>
    <mergeCell ref="Q30:Q33"/>
    <mergeCell ref="E30:G31"/>
    <mergeCell ref="H30:J31"/>
    <mergeCell ref="M30:N31"/>
    <mergeCell ref="O30:P31"/>
    <mergeCell ref="U31:W31"/>
    <mergeCell ref="X30:Z31"/>
    <mergeCell ref="AC31:AD31"/>
    <mergeCell ref="AE31:AF31"/>
    <mergeCell ref="K30:L31"/>
    <mergeCell ref="K32:L32"/>
    <mergeCell ref="K33:L33"/>
    <mergeCell ref="AE30:AF30"/>
    <mergeCell ref="AE32:AF32"/>
    <mergeCell ref="AE33:AF33"/>
    <mergeCell ref="E42:G42"/>
    <mergeCell ref="M41:N41"/>
    <mergeCell ref="O41:P41"/>
    <mergeCell ref="M42:N42"/>
    <mergeCell ref="O42:P42"/>
    <mergeCell ref="K45:L45"/>
    <mergeCell ref="K46:L46"/>
    <mergeCell ref="K37:L37"/>
    <mergeCell ref="K38:L38"/>
    <mergeCell ref="K39:L39"/>
    <mergeCell ref="K40:L40"/>
    <mergeCell ref="K41:L41"/>
    <mergeCell ref="K42:L42"/>
    <mergeCell ref="K43:L43"/>
    <mergeCell ref="K44:L44"/>
    <mergeCell ref="H37:J37"/>
    <mergeCell ref="M37:N37"/>
    <mergeCell ref="O37:P37"/>
    <mergeCell ref="A47:A49"/>
    <mergeCell ref="B47:D49"/>
    <mergeCell ref="E47:G47"/>
    <mergeCell ref="M49:N49"/>
    <mergeCell ref="O49:P49"/>
    <mergeCell ref="M48:N48"/>
    <mergeCell ref="O48:P48"/>
    <mergeCell ref="A50:A52"/>
    <mergeCell ref="B50:D52"/>
    <mergeCell ref="E50:G50"/>
    <mergeCell ref="E51:G51"/>
    <mergeCell ref="E52:G52"/>
    <mergeCell ref="H50:J50"/>
    <mergeCell ref="H51:J51"/>
    <mergeCell ref="H52:J52"/>
    <mergeCell ref="M52:N52"/>
    <mergeCell ref="O52:P52"/>
    <mergeCell ref="M51:N51"/>
    <mergeCell ref="O51:P51"/>
    <mergeCell ref="H47:J47"/>
    <mergeCell ref="H48:J48"/>
    <mergeCell ref="H49:J49"/>
    <mergeCell ref="E48:G48"/>
    <mergeCell ref="E49:G49"/>
    <mergeCell ref="A53:A56"/>
    <mergeCell ref="B53:D56"/>
    <mergeCell ref="Q53:Q56"/>
    <mergeCell ref="R53:T56"/>
    <mergeCell ref="E56:G56"/>
    <mergeCell ref="H55:J55"/>
    <mergeCell ref="H56:J56"/>
    <mergeCell ref="M56:N56"/>
    <mergeCell ref="O55:P55"/>
    <mergeCell ref="O56:P56"/>
    <mergeCell ref="E53:G54"/>
    <mergeCell ref="K53:L54"/>
    <mergeCell ref="K55:L55"/>
    <mergeCell ref="K56:L56"/>
    <mergeCell ref="F2:AF2"/>
    <mergeCell ref="F1:AF1"/>
    <mergeCell ref="F3:AF3"/>
    <mergeCell ref="F4:O4"/>
    <mergeCell ref="X4:AF4"/>
    <mergeCell ref="P4:R4"/>
    <mergeCell ref="S4:W4"/>
    <mergeCell ref="F5:AF5"/>
    <mergeCell ref="E23:G23"/>
    <mergeCell ref="E19:G19"/>
    <mergeCell ref="E20:G20"/>
    <mergeCell ref="U18:W20"/>
    <mergeCell ref="AE9:AF9"/>
    <mergeCell ref="AC9:AD9"/>
    <mergeCell ref="H11:J11"/>
    <mergeCell ref="H12:J12"/>
    <mergeCell ref="M9:N9"/>
    <mergeCell ref="A7:AF7"/>
    <mergeCell ref="A8:G9"/>
    <mergeCell ref="Q8:W9"/>
    <mergeCell ref="X8:AF8"/>
    <mergeCell ref="X15:Z17"/>
    <mergeCell ref="AC15:AD17"/>
    <mergeCell ref="H14:J14"/>
    <mergeCell ref="U54:W54"/>
    <mergeCell ref="Q60:Q63"/>
    <mergeCell ref="R60:T63"/>
    <mergeCell ref="U60:W60"/>
    <mergeCell ref="H62:J62"/>
    <mergeCell ref="H63:J63"/>
    <mergeCell ref="K60:L61"/>
    <mergeCell ref="U61:W61"/>
    <mergeCell ref="A65:G65"/>
    <mergeCell ref="H65:AF65"/>
    <mergeCell ref="E63:G63"/>
    <mergeCell ref="U63:W63"/>
    <mergeCell ref="B64:G64"/>
    <mergeCell ref="R64:W64"/>
    <mergeCell ref="U62:W62"/>
    <mergeCell ref="AA63:AB63"/>
    <mergeCell ref="AA60:AB60"/>
    <mergeCell ref="AA61:AB61"/>
    <mergeCell ref="AA62:AB62"/>
    <mergeCell ref="X60:Z61"/>
    <mergeCell ref="AC61:AD61"/>
    <mergeCell ref="AE61:AF61"/>
    <mergeCell ref="X62:Z62"/>
    <mergeCell ref="X63:Z63"/>
    <mergeCell ref="M24:N24"/>
    <mergeCell ref="O24:P24"/>
    <mergeCell ref="A10:AF10"/>
    <mergeCell ref="X11:Z14"/>
    <mergeCell ref="Q27:Q29"/>
    <mergeCell ref="U15:W17"/>
    <mergeCell ref="R15:T20"/>
    <mergeCell ref="R21:T26"/>
    <mergeCell ref="R30:T33"/>
    <mergeCell ref="O22:P22"/>
    <mergeCell ref="M21:N21"/>
    <mergeCell ref="O21:P21"/>
    <mergeCell ref="M20:N20"/>
    <mergeCell ref="O20:P20"/>
    <mergeCell ref="M19:N19"/>
    <mergeCell ref="O19:P19"/>
    <mergeCell ref="M18:N18"/>
    <mergeCell ref="O18:P18"/>
    <mergeCell ref="K11:L11"/>
    <mergeCell ref="A27:A29"/>
    <mergeCell ref="B27:D29"/>
    <mergeCell ref="E27:G27"/>
    <mergeCell ref="M27:N27"/>
    <mergeCell ref="K27:L27"/>
    <mergeCell ref="AE63:AF63"/>
    <mergeCell ref="E60:G61"/>
    <mergeCell ref="AE41:AF42"/>
    <mergeCell ref="AC43:AD44"/>
    <mergeCell ref="K47:L47"/>
    <mergeCell ref="K48:L48"/>
    <mergeCell ref="K49:L49"/>
    <mergeCell ref="K50:L50"/>
    <mergeCell ref="X41:Z42"/>
    <mergeCell ref="X43:Z44"/>
    <mergeCell ref="X45:Z46"/>
    <mergeCell ref="X47:Z48"/>
    <mergeCell ref="X49:Z52"/>
    <mergeCell ref="U43:W44"/>
    <mergeCell ref="U45:W46"/>
    <mergeCell ref="AA53:AB53"/>
    <mergeCell ref="AA54:AB54"/>
    <mergeCell ref="AE47:AF48"/>
    <mergeCell ref="AC49:AD52"/>
    <mergeCell ref="AE49:AF52"/>
    <mergeCell ref="U53:W53"/>
    <mergeCell ref="E55:G55"/>
    <mergeCell ref="U55:W55"/>
    <mergeCell ref="U56:W56"/>
    <mergeCell ref="AE43:AF44"/>
    <mergeCell ref="AC45:AD46"/>
    <mergeCell ref="AE45:AF46"/>
    <mergeCell ref="AC47:AD48"/>
    <mergeCell ref="AA39:AB40"/>
    <mergeCell ref="AA49:AB52"/>
    <mergeCell ref="Q41:Q46"/>
    <mergeCell ref="Q47:Q49"/>
    <mergeCell ref="A68:AD68"/>
    <mergeCell ref="R45:T48"/>
    <mergeCell ref="R49:T52"/>
    <mergeCell ref="U49:W52"/>
    <mergeCell ref="U41:W42"/>
    <mergeCell ref="AA55:AB55"/>
    <mergeCell ref="AA56:AB56"/>
    <mergeCell ref="AC41:AD42"/>
    <mergeCell ref="AA64:AB64"/>
    <mergeCell ref="AA41:AB42"/>
    <mergeCell ref="AA43:AB44"/>
    <mergeCell ref="AA45:AB46"/>
    <mergeCell ref="AA47:AB48"/>
    <mergeCell ref="A59:AF59"/>
    <mergeCell ref="A60:A63"/>
    <mergeCell ref="B60:D63"/>
  </mergeCells>
  <conditionalFormatting sqref="H34:J34 N34 AD34 P34:Z34 AF34">
    <cfRule type="expression" dxfId="36" priority="45">
      <formula>#REF!</formula>
    </cfRule>
  </conditionalFormatting>
  <conditionalFormatting sqref="H35:J35 N35 AD35 P35:Z35 AF35">
    <cfRule type="expression" dxfId="35" priority="44">
      <formula>#REF!</formula>
    </cfRule>
  </conditionalFormatting>
  <conditionalFormatting sqref="H57">
    <cfRule type="expression" dxfId="34" priority="43">
      <formula>#REF!</formula>
    </cfRule>
  </conditionalFormatting>
  <conditionalFormatting sqref="H58:J58 N58 AD58 P58:Z58 AF58">
    <cfRule type="expression" dxfId="33" priority="42">
      <formula>#REF!</formula>
    </cfRule>
  </conditionalFormatting>
  <conditionalFormatting sqref="H65:J66 N65:N66 AD65:AD66 P65:Z66 AF65:AF66">
    <cfRule type="expression" dxfId="32" priority="41">
      <formula>$H$60</formula>
    </cfRule>
  </conditionalFormatting>
  <conditionalFormatting sqref="M34">
    <cfRule type="expression" dxfId="31" priority="39">
      <formula>#REF!</formula>
    </cfRule>
  </conditionalFormatting>
  <conditionalFormatting sqref="M35">
    <cfRule type="expression" dxfId="30" priority="38">
      <formula>#REF!</formula>
    </cfRule>
  </conditionalFormatting>
  <conditionalFormatting sqref="M58">
    <cfRule type="expression" dxfId="29" priority="36">
      <formula>#REF!</formula>
    </cfRule>
  </conditionalFormatting>
  <conditionalFormatting sqref="M65:M66">
    <cfRule type="expression" dxfId="28" priority="35">
      <formula>$H$60</formula>
    </cfRule>
  </conditionalFormatting>
  <conditionalFormatting sqref="AC34">
    <cfRule type="expression" dxfId="27" priority="33">
      <formula>#REF!</formula>
    </cfRule>
  </conditionalFormatting>
  <conditionalFormatting sqref="AC35">
    <cfRule type="expression" dxfId="26" priority="32">
      <formula>#REF!</formula>
    </cfRule>
  </conditionalFormatting>
  <conditionalFormatting sqref="AC58">
    <cfRule type="expression" dxfId="25" priority="30">
      <formula>#REF!</formula>
    </cfRule>
  </conditionalFormatting>
  <conditionalFormatting sqref="AC65:AC66">
    <cfRule type="expression" dxfId="24" priority="29">
      <formula>$H$60</formula>
    </cfRule>
  </conditionalFormatting>
  <conditionalFormatting sqref="O34">
    <cfRule type="expression" dxfId="23" priority="27">
      <formula>#REF!</formula>
    </cfRule>
  </conditionalFormatting>
  <conditionalFormatting sqref="O35">
    <cfRule type="expression" dxfId="22" priority="26">
      <formula>#REF!</formula>
    </cfRule>
  </conditionalFormatting>
  <conditionalFormatting sqref="O58">
    <cfRule type="expression" dxfId="21" priority="24">
      <formula>#REF!</formula>
    </cfRule>
  </conditionalFormatting>
  <conditionalFormatting sqref="O65:O66">
    <cfRule type="expression" dxfId="20" priority="23">
      <formula>$H$60</formula>
    </cfRule>
  </conditionalFormatting>
  <conditionalFormatting sqref="AE34">
    <cfRule type="expression" dxfId="19" priority="21">
      <formula>#REF!</formula>
    </cfRule>
  </conditionalFormatting>
  <conditionalFormatting sqref="AE35">
    <cfRule type="expression" dxfId="18" priority="20">
      <formula>#REF!</formula>
    </cfRule>
  </conditionalFormatting>
  <conditionalFormatting sqref="AE58">
    <cfRule type="expression" dxfId="17" priority="18">
      <formula>#REF!</formula>
    </cfRule>
  </conditionalFormatting>
  <conditionalFormatting sqref="AE65:AE66">
    <cfRule type="expression" dxfId="16" priority="17">
      <formula>$H$60</formula>
    </cfRule>
  </conditionalFormatting>
  <conditionalFormatting sqref="L34">
    <cfRule type="expression" dxfId="15" priority="16">
      <formula>#REF!</formula>
    </cfRule>
  </conditionalFormatting>
  <conditionalFormatting sqref="L35">
    <cfRule type="expression" dxfId="14" priority="15">
      <formula>#REF!</formula>
    </cfRule>
  </conditionalFormatting>
  <conditionalFormatting sqref="L58">
    <cfRule type="expression" dxfId="13" priority="14">
      <formula>#REF!</formula>
    </cfRule>
  </conditionalFormatting>
  <conditionalFormatting sqref="L65:L66">
    <cfRule type="expression" dxfId="12" priority="13">
      <formula>$H$60</formula>
    </cfRule>
  </conditionalFormatting>
  <conditionalFormatting sqref="K34">
    <cfRule type="expression" dxfId="11" priority="12">
      <formula>#REF!</formula>
    </cfRule>
  </conditionalFormatting>
  <conditionalFormatting sqref="K35">
    <cfRule type="expression" dxfId="10" priority="11">
      <formula>#REF!</formula>
    </cfRule>
  </conditionalFormatting>
  <conditionalFormatting sqref="K58">
    <cfRule type="expression" dxfId="9" priority="10">
      <formula>#REF!</formula>
    </cfRule>
  </conditionalFormatting>
  <conditionalFormatting sqref="K65:K66">
    <cfRule type="expression" dxfId="8" priority="9">
      <formula>$H$60</formula>
    </cfRule>
  </conditionalFormatting>
  <conditionalFormatting sqref="AB34">
    <cfRule type="expression" dxfId="7" priority="8">
      <formula>#REF!</formula>
    </cfRule>
  </conditionalFormatting>
  <conditionalFormatting sqref="AB35">
    <cfRule type="expression" dxfId="6" priority="7">
      <formula>#REF!</formula>
    </cfRule>
  </conditionalFormatting>
  <conditionalFormatting sqref="AB58">
    <cfRule type="expression" dxfId="5" priority="6">
      <formula>#REF!</formula>
    </cfRule>
  </conditionalFormatting>
  <conditionalFormatting sqref="AB65:AB66">
    <cfRule type="expression" dxfId="4" priority="5">
      <formula>$H$60</formula>
    </cfRule>
  </conditionalFormatting>
  <conditionalFormatting sqref="AA34">
    <cfRule type="expression" dxfId="3" priority="4">
      <formula>#REF!</formula>
    </cfRule>
  </conditionalFormatting>
  <conditionalFormatting sqref="AA35">
    <cfRule type="expression" dxfId="2" priority="3">
      <formula>#REF!</formula>
    </cfRule>
  </conditionalFormatting>
  <conditionalFormatting sqref="AA58">
    <cfRule type="expression" dxfId="1" priority="2">
      <formula>#REF!</formula>
    </cfRule>
  </conditionalFormatting>
  <conditionalFormatting sqref="AA65:AA66">
    <cfRule type="expression" dxfId="0" priority="1">
      <formula>$H$60</formula>
    </cfRule>
  </conditionalFormatting>
  <printOptions horizontalCentered="1"/>
  <pageMargins left="0.25" right="0.25" top="0.25" bottom="0.3" header="0.25" footer="0.25"/>
  <pageSetup scale="65" orientation="landscape" r:id="rId1"/>
  <headerFooter>
    <oddFooter>&amp;LAppendix B (Required Forms), Exhibit 11 (Proposed Budget)&amp;RPage &amp;P</oddFooter>
  </headerFooter>
  <rowBreaks count="1" manualBreakCount="1">
    <brk id="35" max="2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f2920f7-6e42-4ee3-9f3f-c94b7af73a2a" xsi:nil="true"/>
    <Date xmlns="f18e92bb-665b-4933-aa00-bb4ff319a07e" xsi:nil="true"/>
    <lcf76f155ced4ddcb4097134ff3c332f xmlns="f18e92bb-665b-4933-aa00-bb4ff319a07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B39D8-DE3F-40DB-B317-CB961214ED06}">
  <ds:schemaRefs>
    <ds:schemaRef ds:uri="http://schemas.microsoft.com/office/2006/metadata/properties"/>
    <ds:schemaRef ds:uri="http://schemas.microsoft.com/office/infopath/2007/PartnerControls"/>
    <ds:schemaRef ds:uri="bf2920f7-6e42-4ee3-9f3f-c94b7af73a2a"/>
    <ds:schemaRef ds:uri="f18e92bb-665b-4933-aa00-bb4ff319a07e"/>
  </ds:schemaRefs>
</ds:datastoreItem>
</file>

<file path=customXml/itemProps2.xml><?xml version="1.0" encoding="utf-8"?>
<ds:datastoreItem xmlns:ds="http://schemas.openxmlformats.org/officeDocument/2006/customXml" ds:itemID="{708E8CE3-C416-4071-BFC0-113B217856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011245-AC04-48EF-965F-344807CE7B8B}">
  <ds:schemaRefs>
    <ds:schemaRef ds:uri="http://schemas.microsoft.com/sharepoint/v3/contenttype/forms"/>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Exhbiit 11 - Budget Cover Page</vt:lpstr>
      <vt:lpstr>Budget Detail-Personnel</vt:lpstr>
      <vt:lpstr>Budget Detail-Volunteers</vt:lpstr>
      <vt:lpstr>Budget Detail-Vol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Detail-Personnel'!Print_Area</vt:lpstr>
      <vt:lpstr>'Budget Detail-Space'!Print_Area</vt:lpstr>
      <vt:lpstr>'Budget Detail-Vol Exp'!Print_Area</vt:lpstr>
      <vt:lpstr>'Budget Detail-Volunteers'!Print_Area</vt:lpstr>
      <vt:lpstr>'Budget Summary'!Print_Area</vt:lpstr>
      <vt:lpstr>'Exhbiit 11 - Budget Cover Page'!Print_Area</vt:lpstr>
      <vt:lpstr>'Budget Detail-Personnel'!Print_Titles</vt:lpstr>
      <vt:lpstr>'Budget Detail-Vol Exp'!Print_Titles</vt:lpstr>
      <vt:lpstr>'Budget Detail-Volunteers'!Print_Titles</vt:lpstr>
      <vt:lpstr>'Budget Summary'!Print_Titles</vt:lpstr>
    </vt:vector>
  </TitlesOfParts>
  <Company>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County of Los Angeles</dc:creator>
  <cp:lastModifiedBy>Sonja Ivey Rojas</cp:lastModifiedBy>
  <cp:lastPrinted>2022-09-29T00:26:04Z</cp:lastPrinted>
  <dcterms:created xsi:type="dcterms:W3CDTF">2007-01-18T00:00:37Z</dcterms:created>
  <dcterms:modified xsi:type="dcterms:W3CDTF">2022-12-28T22:04:53Z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