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42" documentId="8_{B21EB3C9-FB0C-47D4-9964-34804A822280}" xr6:coauthVersionLast="47" xr6:coauthVersionMax="47" xr10:uidLastSave="{57584E27-144F-4B43-A6DE-FB99CD50ADBE}"/>
  <bookViews>
    <workbookView xWindow="-120" yWindow="-120" windowWidth="23280" windowHeight="15000" tabRatio="802" xr2:uid="{00000000-000D-0000-FFFF-FFFF00000000}"/>
  </bookViews>
  <sheets>
    <sheet name="Exhibit 14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Detail-Equipment'!$A$1:$AC$25</definedName>
    <definedName name="_xlnm.Print_Area" localSheetId="7">'Budget Detail-LowerTierSubaward'!$A$1:$AD$28</definedName>
    <definedName name="_xlnm.Print_Area" localSheetId="10">'Budget Detail-Other Costs'!$A$1:$AD$45</definedName>
    <definedName name="_xlnm.Print_Area" localSheetId="1">'Budget Detail-Personnel (Staff)'!$A$1:$AB$57</definedName>
    <definedName name="_xlnm.Print_Area" localSheetId="2">'Budget Detail-Personnel(OmbRep)'!$A$1:$AB$50</definedName>
    <definedName name="_xlnm.Print_Area" localSheetId="8">'Budget Detail-Space'!$A$1:$AD$29</definedName>
    <definedName name="_xlnm.Print_Area" localSheetId="5">'Budget Detail-Vol Exp.'!$A$1:$AB$29</definedName>
    <definedName name="_xlnm.Print_Area" localSheetId="6">'Budget Detail-Vol(OmbRep) Exp'!$A$1:$AB$29</definedName>
    <definedName name="_xlnm.Print_Area" localSheetId="4">'Budget Detail-Volunteer(OmbRep)'!$A$1:$AC$32</definedName>
    <definedName name="_xlnm.Print_Area" localSheetId="3">'Budget Detail-Volunteers'!$A$1:$W$27</definedName>
    <definedName name="_xlnm.Print_Area" localSheetId="11">'Budget Summary'!$A$1:$AB$84</definedName>
    <definedName name="_xlnm.Print_Area" localSheetId="0">'Exhibit 14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61" i="63"/>
  <c r="H71" i="63" l="1"/>
  <c r="H72" i="63"/>
  <c r="H70" i="63"/>
  <c r="F5" i="63"/>
  <c r="A5" i="63"/>
  <c r="V4" i="63"/>
  <c r="F4" i="63"/>
  <c r="F3" i="63"/>
  <c r="A3" i="63"/>
  <c r="F2" i="63"/>
  <c r="A2" i="63"/>
  <c r="F1" i="63"/>
  <c r="A1" i="63"/>
  <c r="H73" i="63" l="1"/>
  <c r="H74" i="63"/>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V39" i="63" s="1"/>
  <c r="V76" i="63" s="1"/>
  <c r="K16" i="42"/>
  <c r="K15" i="42"/>
  <c r="K14" i="42"/>
  <c r="K13" i="42"/>
  <c r="Y13" i="42" s="1"/>
  <c r="K12" i="42"/>
  <c r="Y11" i="42"/>
  <c r="K40" i="42" l="1"/>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<sst xmlns="http://schemas.openxmlformats.org/spreadsheetml/2006/main" count="893" uniqueCount="316">
  <si>
    <t>[Select]</t>
  </si>
  <si>
    <t>Select Fiscal Year</t>
  </si>
  <si>
    <t>Select Region</t>
  </si>
  <si>
    <t>Select Number</t>
  </si>
  <si>
    <t>Select</t>
  </si>
  <si>
    <t>Program Services:</t>
  </si>
  <si>
    <t>Older Americans Act Title III B (Supportive Services and Senior Centers)</t>
  </si>
  <si>
    <t>Mr.</t>
  </si>
  <si>
    <t>East Gateway Cities Region</t>
  </si>
  <si>
    <t>N/A</t>
  </si>
  <si>
    <t>Final Approved</t>
  </si>
  <si>
    <t>Fiscal Year:</t>
  </si>
  <si>
    <t>Ms.</t>
  </si>
  <si>
    <t>Mid Gateway Cities Region</t>
  </si>
  <si>
    <t>One</t>
  </si>
  <si>
    <t>Conditionally Approved</t>
  </si>
  <si>
    <t>Subaward Number:</t>
  </si>
  <si>
    <t>[Enter Subaward Number]</t>
  </si>
  <si>
    <t>San Gabriel Valley Region</t>
  </si>
  <si>
    <t>Two</t>
  </si>
  <si>
    <t>Amendment Number:</t>
  </si>
  <si>
    <t>Six</t>
  </si>
  <si>
    <t>Modification Number:</t>
  </si>
  <si>
    <t>Three</t>
  </si>
  <si>
    <t>[Enter Legal Name]</t>
  </si>
  <si>
    <t>Santa Clarita Valley Region</t>
  </si>
  <si>
    <t>Four</t>
  </si>
  <si>
    <t>South Bay Region</t>
  </si>
  <si>
    <t>Five</t>
  </si>
  <si>
    <t>[Enter Address]</t>
  </si>
  <si>
    <t>[Enter City]</t>
  </si>
  <si>
    <t>[Enter State]</t>
  </si>
  <si>
    <t>[Enter Zip]</t>
  </si>
  <si>
    <t>West Gateway Cities Region</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</si>
  <si>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</si>
  <si>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</si>
  <si>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</si>
  <si>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</si>
  <si>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</si>
  <si>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</si>
  <si>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</si>
  <si>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</si>
  <si>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</si>
  <si>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</si>
  <si>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</si>
  <si>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</si>
  <si>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</si>
  <si>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</si>
  <si>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</si>
  <si>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</si>
  <si>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</si>
  <si>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</si>
  <si>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</si>
  <si>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</si>
  <si>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</si>
  <si>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</si>
  <si>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</si>
  <si>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OPTIONAL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</si>
  <si>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</si>
  <si>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</si>
  <si>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</si>
  <si>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</si>
  <si>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</si>
  <si>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</si>
  <si>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</si>
  <si>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</si>
  <si>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</si>
  <si>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</si>
  <si>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</si>
  <si>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</si>
  <si>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</si>
  <si>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</si>
  <si>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(3) Match is not required in order to provide Program Services.  Any Match that is reported is wholly voluntary.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</si>
  <si>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</si>
  <si>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</si>
  <si>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</si>
  <si>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</si>
  <si>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</si>
  <si>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</si>
  <si>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(J)
TOTAL FUNDING AMOUNT</t>
  </si>
  <si>
    <t>(K)
VARIANCE</t>
  </si>
  <si>
    <r>
      <t xml:space="preserve">(G)
OPTIONAL MATCH </t>
    </r>
    <r>
      <rPr>
        <b/>
        <sz val="8"/>
        <color theme="9" tint="-0.249977111117893"/>
        <rFont val="Arial"/>
        <family val="2"/>
      </rPr>
      <t>(3)</t>
    </r>
  </si>
  <si>
    <t>(H)
NON-MATCH</t>
  </si>
  <si>
    <t>(I)
PROGRAM INCOME</t>
  </si>
  <si>
    <t>(B*C*D)</t>
  </si>
  <si>
    <t>(1)
CASH OTHER</t>
  </si>
  <si>
    <t>(1)
CASH</t>
  </si>
  <si>
    <t>(2)
IN-KIND</t>
  </si>
  <si>
    <t>(F+G+H+I)</t>
  </si>
  <si>
    <t>(E - J)</t>
  </si>
  <si>
    <t>DIRECT</t>
  </si>
  <si>
    <t>[Enter title]</t>
  </si>
  <si>
    <t>SUBTOTAL DIRECT PERSONNEL</t>
  </si>
  <si>
    <t>Taxes</t>
  </si>
  <si>
    <t>[Enter Rate]</t>
  </si>
  <si>
    <t>(4)</t>
  </si>
  <si>
    <t>Benefits</t>
  </si>
  <si>
    <t>(5)</t>
  </si>
  <si>
    <t>TOTAL DIRECT PERSONNEL</t>
  </si>
  <si>
    <t>INDIRECT</t>
  </si>
  <si>
    <t>Indirect Costs (Personnel)</t>
  </si>
  <si>
    <t>[Enter Indirect]</t>
  </si>
  <si>
    <t>(6)</t>
  </si>
  <si>
    <t>[Complete as needed]</t>
  </si>
  <si>
    <t>Do indirect costs exceed the ten percent (10%) maximum?</t>
  </si>
  <si>
    <t>GRAND TOTAL PERSONNEL</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</si>
  <si>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</si>
  <si>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Match is not required in order to provide Program Services.  Any Match that is reported is wholly voluntary.</t>
  </si>
  <si>
    <r>
      <t>II.  BUDGET DETAIL - PERSONNEL (OMBUDSMAN REPRESENTATIVE)</t>
    </r>
    <r>
      <rPr>
        <b/>
        <sz val="10"/>
        <color theme="9" tint="-0.249977111117893"/>
        <rFont val="Arial"/>
        <family val="2"/>
      </rPr>
      <t xml:space="preserve"> (1)</t>
    </r>
  </si>
  <si>
    <r>
      <t>(G)
OPTIONAL MATCH</t>
    </r>
    <r>
      <rPr>
        <b/>
        <sz val="8"/>
        <color theme="9" tint="-0.249977111117893"/>
        <rFont val="Arial"/>
        <family val="2"/>
      </rPr>
      <t xml:space="preserve"> (3)</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</si>
  <si>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</si>
  <si>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</si>
  <si>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</si>
  <si>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</si>
  <si>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</si>
  <si>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</si>
  <si>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</si>
  <si>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</si>
  <si>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</si>
  <si>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</si>
  <si>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</si>
  <si>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</si>
  <si>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</si>
  <si>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r>
      <t xml:space="preserve">(G)
OPTIONAL MATCH </t>
    </r>
    <r>
      <rPr>
        <b/>
        <sz val="8"/>
        <color theme="9" tint="-0.249977111117893"/>
        <rFont val="Arial"/>
        <family val="2"/>
      </rPr>
      <t>(1)</t>
    </r>
  </si>
  <si>
    <t>(B*C*D*E)</t>
  </si>
  <si>
    <t>(1)
IN-KIND</t>
  </si>
  <si>
    <t>(G + H)</t>
  </si>
  <si>
    <t>(F - I)</t>
  </si>
  <si>
    <t>TOTAL DIRECT VOLUNTEERS</t>
  </si>
  <si>
    <t>Indirect Costs (Volunteers)</t>
  </si>
  <si>
    <t>GRAND TOTAL VOLUNTEERS</t>
  </si>
  <si>
    <t>(1):  Match is not required in order to provide Program Services.  Any Match that is reported is wholly voluntary.</t>
  </si>
  <si>
    <t xml:space="preserve">IV.  BUDGET DETAIL - VOLUNTEER (OMBUDSMAN REPRESENTATIVE) </t>
  </si>
  <si>
    <t xml:space="preserve">(A)
POSITION TITLE </t>
  </si>
  <si>
    <t>(B)
NO. OF POSITIONS</t>
  </si>
  <si>
    <t>(F)
TOTAL COSTS</t>
  </si>
  <si>
    <t>(K)
TOTAL FUNDING AMOUNT</t>
  </si>
  <si>
    <t>(L)
VARIANCE</t>
  </si>
  <si>
    <r>
      <t xml:space="preserve">(H)
OPTIONAL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</si>
  <si>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</si>
  <si>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</si>
  <si>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</si>
  <si>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</si>
  <si>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</si>
  <si>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</si>
  <si>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</si>
  <si>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</si>
  <si>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V. BUDGET DETAIL - VOLUNTEER EXPENSES</t>
  </si>
  <si>
    <t>(A)
DESCRIPTION</t>
  </si>
  <si>
    <t>(B)
UNIT COST</t>
  </si>
  <si>
    <t>(C)
NUMBER OF UNITS</t>
  </si>
  <si>
    <t>(J)
TOTAL FUNDING</t>
  </si>
  <si>
    <r>
      <t>(G)
OPTIONAL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</si>
  <si>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</si>
  <si>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</si>
  <si>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</si>
  <si>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</si>
  <si>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</si>
  <si>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(3)</t>
  </si>
  <si>
    <t>GRAND TOTAL VOLUNTEER EXPENSES</t>
  </si>
  <si>
    <t xml:space="preserve">VI.  BUDGET DETAIL - VOLUNTEER (OMBUDSMAN REPRESENTATIVE) EXPENSES </t>
  </si>
  <si>
    <t>TOTAL DIRECT VOLUNTEER  (OMBUDSMAN REPRESENTATIVE) EXPENSES</t>
  </si>
  <si>
    <t>Indirect Costs (Volunteer Ombudsman Representative Expenses)</t>
  </si>
  <si>
    <t>GRAND TOTAL VOLUNTEER  (OMBUDSMAN REPRESENTATIVE) EXPENSES</t>
  </si>
  <si>
    <t>VII.  BUDGET DETAIL - LOWER TIER SUBAWARDS</t>
  </si>
  <si>
    <t>(C)
NO. OF UNITS</t>
  </si>
  <si>
    <r>
      <t>(G)
OPTIONAL MATCH</t>
    </r>
    <r>
      <rPr>
        <b/>
        <sz val="8"/>
        <color theme="9" tint="-0.249977111117893"/>
        <rFont val="Arial"/>
        <family val="2"/>
      </rPr>
      <t xml:space="preserve"> (2)</t>
    </r>
  </si>
  <si>
    <t>[Enter name and description]</t>
  </si>
  <si>
    <t>TOTAL DIRECT LOWER TIER SUBAWARDS</t>
  </si>
  <si>
    <t>Indirect Costs (Lower Tier Subawards)</t>
  </si>
  <si>
    <t>GRAND TOTAL LOWER TIER SUBAWARDS</t>
  </si>
  <si>
    <t>(2):  Match is not required in order to provide Program Services.  Any Match that is reported is wholly voluntary.</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</si>
  <si>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</si>
  <si>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</si>
  <si>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</si>
  <si>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</si>
  <si>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</si>
  <si>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</si>
  <si>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</si>
  <si>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</si>
  <si>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CDA Approved</t>
  </si>
  <si>
    <t>Purchase (2)</t>
  </si>
  <si>
    <t>Program Approved</t>
  </si>
  <si>
    <t>Other (3)</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</si>
  <si>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</si>
  <si>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</si>
  <si>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</si>
  <si>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</si>
  <si>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</si>
  <si>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r>
      <t>(G)
OPTIONAL MATCH</t>
    </r>
    <r>
      <rPr>
        <b/>
        <sz val="8"/>
        <color theme="9" tint="-0.249977111117893"/>
        <rFont val="Arial"/>
        <family val="2"/>
      </rPr>
      <t xml:space="preserve"> (4)</t>
    </r>
  </si>
  <si>
    <t>(C*D)</t>
  </si>
  <si>
    <t>[Enter description]</t>
  </si>
  <si>
    <t xml:space="preserve">TOTAL DIRECT EQUIPMENT </t>
  </si>
  <si>
    <t>(4):  Match is not required in order to provide Program Services.  Any Match that is reported is wholly voluntary.</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</si>
  <si>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</si>
  <si>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</si>
  <si>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</si>
  <si>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</si>
  <si>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</si>
  <si>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</si>
  <si>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</si>
  <si>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</si>
  <si>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</si>
  <si>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</si>
  <si>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</si>
  <si>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</si>
  <si>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</si>
  <si>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</si>
  <si>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</si>
  <si>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</si>
  <si>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</si>
  <si>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</si>
  <si>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</si>
  <si>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</si>
  <si>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</si>
  <si>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</si>
  <si>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</si>
  <si>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</si>
  <si>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</si>
  <si>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</si>
  <si>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</si>
  <si>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</si>
  <si>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</si>
  <si>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</si>
  <si>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</si>
  <si>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</si>
  <si>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</si>
  <si>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</si>
  <si>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</si>
  <si>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</si>
  <si>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</si>
  <si>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</si>
  <si>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</si>
  <si>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</si>
  <si>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</si>
  <si>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</si>
  <si>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</si>
  <si>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</si>
  <si>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</si>
  <si>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</si>
  <si>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</si>
  <si>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</si>
  <si>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</si>
  <si>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</si>
  <si>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</si>
  <si>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</si>
  <si>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</si>
  <si>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</si>
  <si>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</si>
  <si>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</si>
  <si>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</si>
  <si>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</si>
  <si>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</si>
  <si>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</si>
  <si>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</si>
  <si>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</si>
  <si>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</si>
  <si>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</si>
  <si>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</si>
  <si>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</si>
  <si>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</si>
  <si>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</si>
  <si>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</si>
  <si>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</si>
  <si>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</si>
  <si>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</si>
  <si>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</si>
  <si>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</si>
  <si>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(1):  Costs and Funding shall match.</t>
  </si>
  <si>
    <t>2023-24</t>
  </si>
  <si>
    <t>2024-25</t>
  </si>
  <si>
    <t>2025-26</t>
  </si>
  <si>
    <t>2026-27</t>
  </si>
  <si>
    <t>(B)
SUBAWARD SUM YEAR 1
(SSY1) (1)</t>
  </si>
  <si>
    <t>(F)
SSY1</t>
  </si>
  <si>
    <t>(G)
SSY1</t>
  </si>
  <si>
    <t>(1):  Attach supporting documentation with this Budget for any unit cost which exceeds $2.00 per square foot and will be funded with SSY1.</t>
  </si>
  <si>
    <t>N/A; Equipment not charged to SSY1</t>
  </si>
  <si>
    <t>Cash Other
(SSY1)</t>
  </si>
  <si>
    <t>SSY1</t>
  </si>
  <si>
    <t>FundingType: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</si>
  <si>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</si>
  <si>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</si>
  <si>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BIDDER'S FUNDS (BF) (2)</t>
  </si>
  <si>
    <t>BF</t>
  </si>
  <si>
    <t>(1):  Individual, other than Ombudsman Representative, who is employed by the Bidder.</t>
  </si>
  <si>
    <t>(4):  Enter the amount of funding that Bidder will use to fund any portion of the total cost for taxes.</t>
  </si>
  <si>
    <t>(5):  Enter the amount of funding that Bidder will use to fund any portion of the total cost for benefits.</t>
  </si>
  <si>
    <t>(3) Other includes any equipment (except for leased equipment) which is not purchased by Bidder (e.g. donated items). Bidder shall report this using any combination of Match In-kind and/or Non-match In-kind.</t>
  </si>
  <si>
    <t>Bidder meets minimum match requirement.</t>
  </si>
  <si>
    <t>Cash (BF)</t>
  </si>
  <si>
    <t>In-Kind (BF)</t>
  </si>
  <si>
    <t>(2) Purchase includes any equipment that Bidder intends to purchase. Bidder shall report this using any combination of SSY1, Match Cash, and Non-match Cash.</t>
  </si>
  <si>
    <t>BIDDER'S Legal Name:</t>
  </si>
  <si>
    <t>Long Term Care Facility Citation Penalty Account- Special Deposit Fund</t>
  </si>
  <si>
    <r>
      <t xml:space="preserve">APPENDIX B (REQUIRED FORMS)
EXHIBIT 14 (PROPOSED BUDGET)
</t>
    </r>
    <r>
      <rPr>
        <b/>
        <sz val="11"/>
        <color theme="9" tint="-0.249977111117893"/>
        <rFont val="Arial"/>
        <family val="2"/>
      </rPr>
      <t>ALL COSTS REPORTED ON THIS BUDGET SHALL BE ALLOWABLE, NECESSARY, AND REASONABLE FOR THE PROGRAM SERVICES TO BE PROVIDED.</t>
    </r>
  </si>
  <si>
    <t>(1):  Report Lower Tier Subawards with vendors who provide Program Services by entering the name of the vendor and providing a brief description of the services to be provided by the vendor.  
Bidder shall obtain prior written approval from County before entering into a Lower Tier Subaward(s).</t>
  </si>
  <si>
    <t>(1) The SSY1 for each Supervisorial District shall match the Total SSY1 reflected in Appendix B (Required Forms), Exhibit 21 (Proposed Program Services), Section I (Service Unit Summary) for each Supervisorial District.</t>
  </si>
  <si>
    <t>(2) The BF for each Supervisorial District shall match the Total BF reflected in Appendix B (Required Forms), Exhibit 21 (Proposed Program Services), Section I (Service Unit Summary) for each Supervisorial District.</t>
  </si>
  <si>
    <t>(4) The Grand Total Funding Amount under Column (F) Total Funding Amount shall match the Grand Total Funding Amount reflected in Appendix B (Required Forms), Exhibit 21 (Proposed Program Services), Section I (Service Unit Summary).</t>
  </si>
  <si>
    <t>(5) Funding Amount for Equipment (Purchase(s)) reflected under SSY1 and BF shall match the Equipment (Purchase(s)) Funding Amount reflected in Append B (Required Forms), Exhibit 21 (Proposed Program Services), Section I (Service Unit Summary).</t>
  </si>
  <si>
    <t>(6) Funding Amount for Equipment (Other) reflected as BF shall match the Equipment (Other) Funding Amount reflected in Appendix B (Required Forms), Exhibit 21 (Proposed Program Services), Section I (Service Unit Summary).</t>
  </si>
  <si>
    <t xml:space="preserve">(6):   The maximum reimbursable amount allowable for indirect costs is ten percent (10%) of the Bidder's modified total direct cost reflected under Column F (SSY1 Cash Other).  </t>
  </si>
  <si>
    <t xml:space="preserve">(2):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</si>
  <si>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</si>
  <si>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</si>
  <si>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(A)
LOWER TIER SUPRECIPIENT'S NAME AND DESCRIPTION OF SERVICES (1)</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</si>
  <si>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21 (Proposed Program Services), Section I (Service Unit Summary).</t>
  </si>
  <si>
    <t>(2):  Bidder shall obtain prior written approval from County if utilizing SSY1 for Conferences.   Provide a detailed explanation of this cost for County's review; use a separate page for the explanation and include it with this Budget.</t>
  </si>
  <si>
    <t>(3):  Bidder shall provide the following information: (a) Type of equipment, (b) Indicate whether the equipment lease is Program-specific or a shared cost, (c) If a shared cost, provide the cost distribution methodology; and, (d) Length of the lease.  Provide a detailed explanation of this cost for County's review; use a separate page for the explanation and include it with this Budget.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</si>
  <si>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</si>
  <si>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(5):  Bidder shall obtain prior written approval from County before utilizing SSY1 for Travel (Other).  Provide a detailed explanation of the cost on a separate sheet when submitting this Budget for County's review.</t>
  </si>
  <si>
    <t>(6): Bidder shall contact their assigned Contract Analyst if there is a cost(s) that Bidder would like to add that is not included in the drop down list.  Bidder shall provide detailed explanation of the cost to County review.</t>
  </si>
  <si>
    <r>
      <t>(G)
OPTIONAL MATCH</t>
    </r>
    <r>
      <rPr>
        <b/>
        <sz val="8"/>
        <color theme="9" tint="-0.249977111117893"/>
        <rFont val="Arial"/>
        <family val="2"/>
      </rPr>
      <t xml:space="preserve"> (8)</t>
    </r>
  </si>
  <si>
    <t xml:space="preserve">(7):  The maximum reimbursable amount allowable for indirect costs is ten percent (10%) of the Bidder's modified total direct cost reflected under Column F (SSY1 Cash Other). </t>
  </si>
  <si>
    <t>(8):  Match is not required in order to provide Program Services.  Any Match that is reported is wholly voluntary.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</si>
</sst>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0"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5">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26" fillId="0" borderId="0" xfId="0" applyFont="1" applyAlignment="1">
      <alignment horizontal="left"/>
    </xf>
    <xf numFmtId="0" fontId="24" fillId="0" borderId="0" xfId="0" applyFont="1" applyAlignment="1">
      <alignment horizontal="left" wrapText="1"/>
    </xf>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0" fontId="0" fillId="0" borderId="0" xfId="0" applyProtection="1">
      <protection locked="0"/>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0" borderId="13" xfId="0" applyFont="1" applyBorder="1" applyAlignment="1" applyProtection="1">
      <alignment horizontal="center"/>
      <protection locked="0"/>
    </xf>
    <xf numFmtId="0" fontId="26" fillId="0" borderId="0" xfId="0" applyFont="1" applyAlignment="1">
      <alignment horizontal="left" wrapText="1"/>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165" fontId="1" fillId="0" borderId="13" xfId="1" applyNumberFormat="1" applyFont="1" applyFill="1" applyBorder="1" applyAlignment="1" applyProtection="1">
      <alignment horizontal="center" vertical="center" wrapText="1"/>
      <protection locked="0"/>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0" borderId="13" xfId="1" applyNumberFormat="1" applyFont="1" applyFill="1" applyBorder="1" applyAlignment="1" applyProtection="1">
      <alignment horizontal="center" vertical="center"/>
      <protection locked="0"/>
    </xf>
    <xf numFmtId="165" fontId="1" fillId="2" borderId="13" xfId="1" applyNumberFormat="1" applyFont="1" applyFill="1" applyBorder="1" applyAlignment="1" applyProtection="1">
      <alignment horizontal="center" vertical="center" wrapText="1"/>
    </xf>
    <xf numFmtId="0" fontId="1" fillId="2" borderId="13" xfId="0" applyFont="1" applyFill="1" applyBorder="1" applyAlignment="1">
      <alignment horizontal="center"/>
    </xf>
    <xf numFmtId="0" fontId="1" fillId="0" borderId="2" xfId="0" applyFont="1" applyBorder="1" applyAlignment="1" applyProtection="1">
      <alignment horizontal="center"/>
      <protection locked="0"/>
    </xf>
    <xf numFmtId="0" fontId="8" fillId="0" borderId="36" xfId="0" applyFont="1" applyBorder="1" applyAlignment="1">
      <alignment horizontal="center" vertical="center"/>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21" fillId="0" borderId="0" xfId="0" applyFont="1" applyAlignment="1">
      <alignment horizontal="center" wrapText="1"/>
    </xf>
    <xf numFmtId="0" fontId="21" fillId="0" borderId="0" xfId="0" applyFont="1" applyAlignment="1">
      <alignment horizont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8" fillId="0" borderId="0" xfId="0" applyFont="1" applyAlignment="1">
      <alignment horizontal="center"/>
    </xf>
    <xf numFmtId="0" fontId="39" fillId="0" borderId="1"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164" fontId="4" fillId="0" borderId="1" xfId="0" applyNumberFormat="1" applyFont="1" applyBorder="1" applyAlignment="1" applyProtection="1">
      <alignment horizontal="center"/>
      <protection locked="0"/>
    </xf>
    <xf numFmtId="0" fontId="20" fillId="0" borderId="1" xfId="0" applyFont="1" applyBorder="1" applyAlignment="1" applyProtection="1">
      <alignment horizontal="center" wrapText="1"/>
      <protection locked="0"/>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0" fontId="26" fillId="0" borderId="0" xfId="0" applyFont="1" applyAlignment="1">
      <alignment horizontal="left" vertical="top" wrapText="1"/>
    </xf>
    <xf numFmtId="165" fontId="6" fillId="5" borderId="2" xfId="1" applyNumberFormat="1" applyFont="1" applyFill="1" applyBorder="1" applyAlignment="1" applyProtection="1">
      <alignment horizontal="center"/>
    </xf>
    <xf numFmtId="165" fontId="6" fillId="5" borderId="3" xfId="1" applyNumberFormat="1" applyFont="1" applyFill="1" applyBorder="1" applyAlignment="1" applyProtection="1">
      <alignment horizontal="center"/>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25" fillId="0" borderId="0" xfId="0" applyFont="1" applyAlignment="1">
      <alignment horizontal="left" wrapText="1"/>
    </xf>
    <xf numFmtId="0" fontId="24" fillId="0" borderId="0" xfId="0" applyFont="1" applyAlignment="1">
      <alignment horizontal="left" wrapText="1"/>
    </xf>
    <xf numFmtId="165" fontId="6" fillId="5" borderId="7" xfId="1" applyNumberFormat="1" applyFont="1" applyFill="1" applyBorder="1" applyAlignment="1" applyProtection="1">
      <alignment horizontal="center"/>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5" borderId="2" xfId="0" applyFont="1" applyFill="1" applyBorder="1" applyAlignment="1">
      <alignment horizontal="righ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0" fontId="6" fillId="12" borderId="6" xfId="0" applyFont="1" applyFill="1" applyBorder="1" applyAlignment="1">
      <alignment horizontal="center" vertical="center" wrapText="1"/>
    </xf>
    <xf numFmtId="0" fontId="7" fillId="0" borderId="3" xfId="0" applyFont="1" applyBorder="1" applyAlignment="1">
      <alignment horizontal="left"/>
    </xf>
    <xf numFmtId="0" fontId="7" fillId="0" borderId="5" xfId="0" applyFont="1" applyBorder="1" applyAlignment="1">
      <alignment horizontal="left"/>
    </xf>
    <xf numFmtId="0" fontId="7" fillId="0" borderId="7" xfId="0" applyFont="1" applyBorder="1" applyAlignment="1">
      <alignment horizontal="left"/>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5" fontId="7" fillId="0" borderId="2" xfId="1" applyNumberFormat="1" applyFont="1" applyBorder="1" applyAlignment="1" applyProtection="1">
      <alignment horizontal="center"/>
      <protection locked="0"/>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0" fontId="18" fillId="0" borderId="7" xfId="0" applyFont="1" applyBorder="1" applyAlignment="1" applyProtection="1">
      <alignment wrapText="1"/>
      <protection locked="0"/>
    </xf>
    <xf numFmtId="9" fontId="7" fillId="0" borderId="2" xfId="3" applyFont="1" applyBorder="1" applyAlignment="1" applyProtection="1">
      <alignment horizontal="center"/>
      <protection locked="0"/>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9" fontId="5" fillId="0" borderId="2" xfId="3" applyFont="1" applyBorder="1" applyAlignment="1" applyProtection="1">
      <alignment horizontal="center" wrapText="1"/>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0" fontId="6" fillId="5" borderId="2" xfId="0" applyFont="1" applyFill="1" applyBorder="1" applyAlignment="1">
      <alignment horizontal="right" wrapText="1"/>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165" fontId="26" fillId="0" borderId="3" xfId="1" quotePrefix="1" applyNumberFormat="1" applyFont="1" applyFill="1" applyBorder="1" applyAlignment="1" applyProtection="1">
      <alignment horizontal="center"/>
      <protection locked="0"/>
    </xf>
    <xf numFmtId="165" fontId="26" fillId="0" borderId="20" xfId="1" quotePrefix="1" applyNumberFormat="1" applyFont="1" applyFill="1" applyBorder="1" applyAlignment="1" applyProtection="1">
      <alignment horizontal="center"/>
      <protection locked="0"/>
    </xf>
    <xf numFmtId="10" fontId="15" fillId="6" borderId="5" xfId="3" applyNumberFormat="1" applyFont="1" applyFill="1" applyBorder="1" applyAlignment="1" applyProtection="1">
      <alignment horizontal="center"/>
      <protection locked="0"/>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166" fontId="10" fillId="5" borderId="7" xfId="1" applyNumberFormat="1" applyFont="1" applyFill="1" applyBorder="1" applyAlignment="1" applyProtection="1">
      <alignment horizontal="right"/>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8" fillId="0" borderId="0" xfId="0" applyFont="1" applyAlignment="1" applyProtection="1">
      <alignment horizontal="left"/>
      <protection locked="0"/>
    </xf>
    <xf numFmtId="0" fontId="26" fillId="0" borderId="0" xfId="4" applyFont="1" applyAlignment="1">
      <alignment horizontal="left" vertical="top"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3" xfId="1" applyNumberFormat="1" applyFont="1" applyBorder="1" applyAlignment="1" applyProtection="1">
      <alignment horizontal="center"/>
      <protection locked="0"/>
    </xf>
    <xf numFmtId="165" fontId="7" fillId="0" borderId="20" xfId="1" applyNumberFormat="1" applyFont="1" applyFill="1" applyBorder="1" applyAlignment="1" applyProtection="1">
      <alignment horizontal="center"/>
      <protection locked="0"/>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0" fontId="18" fillId="0" borderId="7" xfId="4" applyFont="1" applyBorder="1" applyAlignment="1" applyProtection="1">
      <alignment wrapText="1"/>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5" fontId="7" fillId="0" borderId="15" xfId="1" applyNumberFormat="1" applyFont="1" applyBorder="1" applyAlignment="1" applyProtection="1">
      <alignment horizontal="center"/>
      <protection locked="0"/>
    </xf>
    <xf numFmtId="165" fontId="7" fillId="0" borderId="28" xfId="1" applyNumberFormat="1" applyFont="1" applyBorder="1" applyAlignment="1" applyProtection="1">
      <alignment horizontal="center"/>
      <protection locked="0"/>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6" fontId="7" fillId="0" borderId="2" xfId="4" applyNumberFormat="1" applyFont="1" applyBorder="1" applyAlignment="1" applyProtection="1">
      <alignment horizontal="center"/>
      <protection locked="0"/>
    </xf>
    <xf numFmtId="0" fontId="4" fillId="0" borderId="0" xfId="4" applyFont="1" applyAlignment="1" applyProtection="1">
      <alignment horizontal="center"/>
      <protection locked="0"/>
    </xf>
    <xf numFmtId="0" fontId="4" fillId="0" borderId="1" xfId="4" applyFont="1" applyBorder="1" applyAlignment="1">
      <alignment horizontal="left"/>
    </xf>
    <xf numFmtId="0" fontId="7" fillId="0" borderId="2" xfId="4" applyFont="1" applyBorder="1" applyAlignment="1">
      <alignment horizontal="center" vertical="top" wrapText="1"/>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32" xfId="4" applyFont="1" applyBorder="1" applyAlignment="1">
      <alignment horizontal="center" vertical="top" wrapText="1"/>
    </xf>
    <xf numFmtId="0" fontId="7" fillId="0" borderId="19" xfId="4" applyFont="1" applyBorder="1" applyAlignment="1">
      <alignment horizontal="center" vertical="top" wrapText="1"/>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7" fillId="0" borderId="26" xfId="4" quotePrefix="1" applyFont="1" applyBorder="1" applyAlignment="1">
      <alignment horizontal="center" vertical="top" wrapText="1"/>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30" xfId="4" applyFont="1" applyBorder="1" applyAlignment="1">
      <alignment horizontal="center" vertical="top" wrapText="1"/>
    </xf>
    <xf numFmtId="0" fontId="12" fillId="0" borderId="1" xfId="0" applyFont="1" applyBorder="1" applyAlignment="1">
      <alignment horizontal="left"/>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165" fontId="7" fillId="0" borderId="7"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0" fontId="7" fillId="0" borderId="5" xfId="0" applyFont="1" applyBorder="1" applyAlignment="1">
      <alignment horizontal="center" vertical="top"/>
    </xf>
    <xf numFmtId="0" fontId="7" fillId="0" borderId="20" xfId="0" applyFont="1" applyBorder="1" applyAlignment="1">
      <alignment horizontal="center" vertical="top"/>
    </xf>
    <xf numFmtId="0" fontId="7" fillId="3" borderId="2" xfId="0" applyFont="1" applyFill="1" applyBorder="1" applyAlignment="1">
      <alignment horizontal="left" wrapText="1"/>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165" fontId="7" fillId="0" borderId="20" xfId="1"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44" fontId="18" fillId="0" borderId="2" xfId="1" applyFont="1" applyBorder="1" applyAlignment="1" applyProtection="1">
      <alignment horizontal="center"/>
      <protection locked="0"/>
    </xf>
    <xf numFmtId="3" fontId="18" fillId="0" borderId="2" xfId="0" applyNumberFormat="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0" fontId="26" fillId="4" borderId="0" xfId="4" applyFont="1" applyFill="1" applyAlignment="1">
      <alignment horizontal="left" wrapText="1"/>
    </xf>
    <xf numFmtId="0" fontId="28" fillId="0" borderId="0" xfId="4" applyFont="1" applyAlignment="1">
      <alignment horizontal="lef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0" fontId="26" fillId="0" borderId="0" xfId="4" applyFont="1" applyAlignment="1">
      <alignment horizontal="left" wrapText="1"/>
    </xf>
    <xf numFmtId="168" fontId="7" fillId="0" borderId="2" xfId="1" applyNumberFormat="1" applyFont="1" applyFill="1" applyBorder="1" applyAlignment="1" applyProtection="1">
      <alignment horizontal="center"/>
      <protection locked="0"/>
    </xf>
    <xf numFmtId="165" fontId="7" fillId="3" borderId="21" xfId="1" applyNumberFormat="1" applyFont="1" applyFill="1" applyBorder="1" applyAlignment="1" applyProtection="1">
      <alignment horizontal="center"/>
      <protection locked="0"/>
    </xf>
    <xf numFmtId="165" fontId="7" fillId="3" borderId="7" xfId="1" applyNumberFormat="1" applyFont="1" applyFill="1" applyBorder="1" applyAlignment="1" applyProtection="1">
      <alignment horizontal="center"/>
      <protection locked="0"/>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7" fillId="3" borderId="27"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16"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42" fontId="7" fillId="3" borderId="3"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18"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9" xfId="0" applyFont="1" applyBorder="1" applyAlignment="1">
      <alignment horizontal="right" vertical="center"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165" fontId="6" fillId="4" borderId="21"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165" fontId="7" fillId="4" borderId="21"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165" fontId="6" fillId="3" borderId="3" xfId="1" applyNumberFormat="1" applyFont="1" applyFill="1" applyBorder="1" applyAlignment="1" applyProtection="1">
      <alignment horizontal="center"/>
    </xf>
    <xf numFmtId="165" fontId="7" fillId="3" borderId="3"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protection locked="0"/>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0" fontId="6" fillId="0" borderId="2" xfId="0" applyFont="1" applyBorder="1" applyAlignment="1">
      <alignment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165" fontId="6" fillId="0" borderId="2" xfId="1" applyNumberFormat="1" applyFont="1" applyFill="1" applyBorder="1" applyAlignment="1" applyProtection="1">
      <alignment horizontal="left"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5" xfId="1" applyNumberFormat="1" applyFont="1" applyFill="1" applyBorder="1" applyAlignment="1" applyProtection="1">
      <alignment horizontal="center"/>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4" borderId="27"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32"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24" fillId="0" borderId="0" xfId="0" applyFont="1" applyAlignment="1">
      <alignment horizontal="left"/>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abSelected="1" topLeftCell="A15" zoomScale="90" zoomScaleNormal="90" workbookViewId="0">
      <selection activeCell="G7" sqref="G7:AK7"/>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118" t="s">
        <v>295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0"/>
      <c r="AM1" s="10"/>
      <c r="AN1" s="10"/>
      <c r="AO1" s="10"/>
      <c r="AP1" s="10"/>
      <c r="AQ1" s="10"/>
      <c r="AR1" s="10"/>
      <c r="AS1" s="44"/>
      <c r="AT1" s="44"/>
      <c r="AU1" s="44"/>
      <c r="AV1" s="44"/>
      <c r="AW1" s="44"/>
      <c r="AX1" s="44"/>
      <c r="AY1" s="44"/>
      <c r="AZ1" s="45" t="s">
        <v>0</v>
      </c>
      <c r="BA1" s="45" t="s">
        <v>1</v>
      </c>
      <c r="BB1" s="45" t="s">
        <v>2</v>
      </c>
      <c r="BC1" s="45" t="s">
        <v>3</v>
      </c>
      <c r="BD1" s="45" t="s">
        <v>4</v>
      </c>
      <c r="BE1" s="45"/>
      <c r="BF1" s="45"/>
      <c r="BG1" s="44"/>
      <c r="BH1" s="44"/>
    </row>
    <row r="2" spans="1:60" ht="33" customHeight="1" x14ac:dyDescent="0.2">
      <c r="A2" s="7" t="s">
        <v>5</v>
      </c>
      <c r="B2" s="7"/>
      <c r="C2" s="7"/>
      <c r="D2" s="7"/>
      <c r="E2" s="7"/>
      <c r="F2" s="7"/>
      <c r="G2" s="124" t="s">
        <v>294</v>
      </c>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0"/>
      <c r="AM2" s="10"/>
      <c r="AN2" s="10"/>
      <c r="AO2" s="10"/>
      <c r="AP2" s="10"/>
      <c r="AQ2" s="10"/>
      <c r="AR2" s="10"/>
      <c r="AS2" s="44"/>
      <c r="AT2" s="44"/>
      <c r="AU2" s="44"/>
      <c r="AV2" s="44"/>
      <c r="AW2" s="9"/>
      <c r="AX2" s="9"/>
      <c r="AY2" s="9"/>
      <c r="AZ2" s="25" t="s">
        <v>7</v>
      </c>
      <c r="BA2" s="25" t="s">
        <v>269</v>
      </c>
      <c r="BB2" s="25" t="s">
        <v>8</v>
      </c>
      <c r="BC2" s="25" t="s">
        <v>9</v>
      </c>
      <c r="BD2" s="25" t="s">
        <v>10</v>
      </c>
      <c r="BE2" s="25"/>
      <c r="BF2" s="25"/>
      <c r="BG2" s="9"/>
      <c r="BH2" s="9"/>
    </row>
    <row r="3" spans="1:60" ht="25.15" hidden="1" customHeight="1" x14ac:dyDescent="0.2">
      <c r="A3" s="7" t="s">
        <v>280</v>
      </c>
      <c r="B3" s="7"/>
      <c r="C3" s="7"/>
      <c r="D3" s="7"/>
      <c r="E3" s="7"/>
      <c r="F3" s="7"/>
      <c r="G3" s="124" t="s">
        <v>6</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11</v>
      </c>
      <c r="B4" s="7"/>
      <c r="C4" s="7"/>
      <c r="D4" s="7"/>
      <c r="E4" s="7"/>
      <c r="F4" s="7"/>
      <c r="G4" s="125" t="s">
        <v>269</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0"/>
      <c r="AM4" s="10"/>
      <c r="AN4" s="10"/>
      <c r="AO4" s="10"/>
      <c r="AP4" s="10"/>
      <c r="AQ4" s="10"/>
      <c r="AR4" s="10"/>
      <c r="AS4" s="44"/>
      <c r="AT4" s="44"/>
      <c r="AU4" s="44"/>
      <c r="AV4" s="44"/>
      <c r="AW4" s="9"/>
      <c r="AX4" s="9"/>
      <c r="AY4" s="9"/>
      <c r="AZ4" s="25" t="s">
        <v>12</v>
      </c>
      <c r="BA4" s="25" t="s">
        <v>270</v>
      </c>
      <c r="BB4" s="25" t="s">
        <v>13</v>
      </c>
      <c r="BC4" s="25" t="s">
        <v>14</v>
      </c>
      <c r="BD4" s="25" t="s">
        <v>15</v>
      </c>
      <c r="BE4" s="25"/>
      <c r="BF4" s="25"/>
      <c r="BG4" s="9"/>
      <c r="BH4" s="9"/>
    </row>
    <row r="5" spans="1:60" s="12" customFormat="1" ht="21.95" hidden="1" customHeight="1" x14ac:dyDescent="0.2">
      <c r="A5" s="11" t="s">
        <v>16</v>
      </c>
      <c r="B5" s="11"/>
      <c r="C5" s="11"/>
      <c r="D5" s="11"/>
      <c r="G5" s="128" t="s">
        <v>17</v>
      </c>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S5" s="46"/>
      <c r="AT5" s="46"/>
      <c r="AU5" s="46"/>
      <c r="AV5" s="46"/>
      <c r="AW5" s="14"/>
      <c r="AX5" s="14"/>
      <c r="AY5" s="14"/>
      <c r="AZ5" s="47"/>
      <c r="BA5" s="39" t="s">
        <v>271</v>
      </c>
      <c r="BB5" s="25" t="s">
        <v>18</v>
      </c>
      <c r="BC5" s="39" t="s">
        <v>19</v>
      </c>
      <c r="BD5" s="39"/>
      <c r="BE5" s="39"/>
      <c r="BF5" s="39"/>
      <c r="BG5" s="14"/>
      <c r="BH5" s="14"/>
    </row>
    <row r="6" spans="1:60" s="12" customFormat="1" ht="21.95" hidden="1" customHeight="1" x14ac:dyDescent="0.2">
      <c r="A6" s="11" t="s">
        <v>20</v>
      </c>
      <c r="B6" s="11"/>
      <c r="C6" s="11"/>
      <c r="D6" s="11"/>
      <c r="G6" s="131" t="s">
        <v>9</v>
      </c>
      <c r="H6" s="131"/>
      <c r="I6" s="131"/>
      <c r="J6" s="131"/>
      <c r="K6" s="131"/>
      <c r="L6" s="131"/>
      <c r="M6" s="130"/>
      <c r="N6" s="130"/>
      <c r="O6" s="130"/>
      <c r="P6" s="130"/>
      <c r="Q6" s="130"/>
      <c r="R6" s="130"/>
      <c r="S6" s="130"/>
      <c r="T6" s="132" t="s">
        <v>22</v>
      </c>
      <c r="U6" s="132"/>
      <c r="V6" s="132"/>
      <c r="W6" s="132"/>
      <c r="X6" s="132"/>
      <c r="Y6" s="132"/>
      <c r="Z6" s="131" t="s">
        <v>9</v>
      </c>
      <c r="AA6" s="131"/>
      <c r="AB6" s="131"/>
      <c r="AC6" s="131"/>
      <c r="AD6" s="131"/>
      <c r="AE6" s="131"/>
      <c r="AF6" s="131"/>
      <c r="AG6" s="130"/>
      <c r="AH6" s="130"/>
      <c r="AI6" s="130"/>
      <c r="AJ6" s="130"/>
      <c r="AK6" s="130"/>
      <c r="AS6" s="46"/>
      <c r="AT6" s="46"/>
      <c r="AU6" s="46"/>
      <c r="AV6" s="46"/>
      <c r="AW6" s="14"/>
      <c r="AX6" s="14"/>
      <c r="AY6" s="14"/>
      <c r="AZ6" s="47"/>
      <c r="BA6" s="39" t="s">
        <v>272</v>
      </c>
      <c r="BB6" s="25"/>
      <c r="BC6" s="39" t="s">
        <v>23</v>
      </c>
      <c r="BD6" s="39"/>
      <c r="BE6" s="39"/>
      <c r="BF6" s="39"/>
      <c r="BG6" s="14"/>
      <c r="BH6" s="14"/>
    </row>
    <row r="7" spans="1:60" s="12" customFormat="1" ht="21.95" customHeight="1" x14ac:dyDescent="0.2">
      <c r="A7" s="129" t="s">
        <v>293</v>
      </c>
      <c r="B7" s="129"/>
      <c r="C7" s="129"/>
      <c r="D7" s="129"/>
      <c r="E7" s="129"/>
      <c r="F7" s="129"/>
      <c r="G7" s="126" t="s">
        <v>24</v>
      </c>
      <c r="H7" s="126"/>
      <c r="I7" s="126"/>
      <c r="J7" s="126"/>
      <c r="K7" s="126"/>
      <c r="L7" s="126"/>
      <c r="M7" s="126"/>
      <c r="N7" s="126"/>
      <c r="O7" s="126"/>
      <c r="P7" s="126"/>
      <c r="Q7" s="126"/>
      <c r="R7" s="126"/>
      <c r="S7" s="126"/>
      <c r="T7" s="127"/>
      <c r="U7" s="127"/>
      <c r="V7" s="127"/>
      <c r="W7" s="127"/>
      <c r="X7" s="127"/>
      <c r="Y7" s="127"/>
      <c r="Z7" s="126"/>
      <c r="AA7" s="126"/>
      <c r="AB7" s="126"/>
      <c r="AC7" s="126"/>
      <c r="AD7" s="126"/>
      <c r="AE7" s="126"/>
      <c r="AF7" s="126"/>
      <c r="AG7" s="126"/>
      <c r="AH7" s="126"/>
      <c r="AI7" s="126"/>
      <c r="AJ7" s="126"/>
      <c r="AK7" s="126"/>
      <c r="AS7" s="46"/>
      <c r="AT7" s="46"/>
      <c r="AU7" s="46"/>
      <c r="AV7" s="46"/>
      <c r="AW7" s="14"/>
      <c r="AX7" s="14"/>
      <c r="AY7" s="14"/>
      <c r="AZ7" s="13"/>
      <c r="BA7" s="14"/>
      <c r="BB7" s="9" t="s">
        <v>25</v>
      </c>
      <c r="BC7" s="39" t="s">
        <v>26</v>
      </c>
      <c r="BD7" s="14"/>
      <c r="BE7" s="14"/>
      <c r="BF7" s="14"/>
      <c r="BG7" s="14"/>
      <c r="BH7" s="14"/>
    </row>
    <row r="8" spans="1:60" x14ac:dyDescent="0.2">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0"/>
      <c r="AM8" s="10"/>
      <c r="AN8" s="10"/>
      <c r="AO8" s="10"/>
      <c r="AP8" s="10"/>
      <c r="AQ8" s="10"/>
      <c r="AR8" s="10"/>
      <c r="AS8" s="44"/>
      <c r="AT8" s="44"/>
      <c r="AU8" s="44"/>
      <c r="AV8" s="44"/>
      <c r="AW8" s="9"/>
      <c r="AX8" s="9"/>
      <c r="AY8" s="9"/>
      <c r="AZ8" s="9"/>
      <c r="BA8" s="9"/>
      <c r="BB8" s="9" t="s">
        <v>27</v>
      </c>
      <c r="BC8" s="39" t="s">
        <v>28</v>
      </c>
      <c r="BD8" s="9"/>
      <c r="BE8" s="9"/>
      <c r="BF8" s="9"/>
      <c r="BG8" s="9"/>
      <c r="BH8" s="9"/>
    </row>
    <row r="9" spans="1:60" ht="20.100000000000001" customHeight="1" x14ac:dyDescent="0.2">
      <c r="A9" s="120" t="s">
        <v>29</v>
      </c>
      <c r="B9" s="120"/>
      <c r="C9" s="120"/>
      <c r="D9" s="120"/>
      <c r="E9" s="120"/>
      <c r="F9" s="120"/>
      <c r="G9" s="120"/>
      <c r="H9" s="120"/>
      <c r="I9" s="120"/>
      <c r="J9" s="120"/>
      <c r="K9" s="120"/>
      <c r="L9" s="120"/>
      <c r="M9" s="120"/>
      <c r="N9" s="120"/>
      <c r="O9" s="120"/>
      <c r="P9" s="120"/>
      <c r="Q9" s="120"/>
      <c r="R9" s="120"/>
      <c r="S9" s="120"/>
      <c r="T9" s="120"/>
      <c r="U9" s="120"/>
      <c r="V9" s="120"/>
      <c r="W9" s="120"/>
      <c r="X9" s="120"/>
      <c r="Y9" s="120" t="s">
        <v>30</v>
      </c>
      <c r="Z9" s="120"/>
      <c r="AA9" s="120"/>
      <c r="AB9" s="120"/>
      <c r="AC9" s="120"/>
      <c r="AD9" s="120"/>
      <c r="AE9" s="120"/>
      <c r="AF9" s="120"/>
      <c r="AG9" s="120" t="s">
        <v>31</v>
      </c>
      <c r="AH9" s="120"/>
      <c r="AI9" s="120" t="s">
        <v>32</v>
      </c>
      <c r="AJ9" s="120"/>
      <c r="AK9" s="120"/>
      <c r="AL9" s="10"/>
      <c r="AM9" s="10"/>
      <c r="AN9" s="10"/>
      <c r="AO9" s="10"/>
      <c r="AP9" s="10"/>
      <c r="AQ9" s="10"/>
      <c r="AR9" s="10"/>
      <c r="AS9" s="44"/>
      <c r="AT9" s="44"/>
      <c r="AU9" s="44"/>
      <c r="AV9" s="44"/>
      <c r="AW9" s="9"/>
      <c r="AX9" s="9"/>
      <c r="AY9" s="9"/>
      <c r="AZ9" s="9"/>
      <c r="BA9" s="9"/>
      <c r="BB9" s="14" t="s">
        <v>33</v>
      </c>
      <c r="BC9" s="9" t="s">
        <v>21</v>
      </c>
      <c r="BD9" s="9"/>
      <c r="BE9" s="9"/>
      <c r="BF9" s="9"/>
      <c r="BG9" s="9"/>
      <c r="BH9" s="9"/>
    </row>
    <row r="10" spans="1:60" ht="19.5" customHeight="1" x14ac:dyDescent="0.2">
      <c r="A10" s="122" t="s">
        <v>34</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1" t="s">
        <v>35</v>
      </c>
      <c r="Z10" s="121"/>
      <c r="AA10" s="121"/>
      <c r="AB10" s="121"/>
      <c r="AC10" s="121"/>
      <c r="AD10" s="121"/>
      <c r="AE10" s="121"/>
      <c r="AF10" s="121"/>
      <c r="AG10" s="122" t="s">
        <v>36</v>
      </c>
      <c r="AH10" s="122"/>
      <c r="AI10" s="121" t="s">
        <v>37</v>
      </c>
      <c r="AJ10" s="121"/>
      <c r="AK10" s="121"/>
      <c r="AL10" s="10"/>
      <c r="AM10" s="10"/>
      <c r="AN10" s="10"/>
      <c r="AO10" s="10"/>
      <c r="AP10" s="10"/>
      <c r="AQ10" s="10"/>
      <c r="AR10" s="10"/>
      <c r="AS10" s="44"/>
      <c r="AT10" s="44"/>
      <c r="AU10" s="44"/>
      <c r="AV10" s="44"/>
      <c r="AW10" s="9"/>
      <c r="AX10" s="9"/>
      <c r="AY10" s="9"/>
      <c r="AZ10" s="9"/>
      <c r="BA10" s="9"/>
      <c r="BB10" s="14" t="s">
        <v>38</v>
      </c>
      <c r="BC10" s="9" t="s">
        <v>39</v>
      </c>
      <c r="BD10" s="9"/>
      <c r="BE10" s="9"/>
      <c r="BF10" s="9"/>
      <c r="BG10" s="9"/>
      <c r="BH10" s="9"/>
    </row>
    <row r="11" spans="1:60" ht="20.100000000000001" customHeight="1" x14ac:dyDescent="0.2">
      <c r="A11" s="120" t="s">
        <v>29</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t="s">
        <v>30</v>
      </c>
      <c r="Z11" s="120"/>
      <c r="AA11" s="120"/>
      <c r="AB11" s="120"/>
      <c r="AC11" s="120"/>
      <c r="AD11" s="120"/>
      <c r="AE11" s="120"/>
      <c r="AF11" s="120"/>
      <c r="AG11" s="120" t="s">
        <v>31</v>
      </c>
      <c r="AH11" s="120"/>
      <c r="AI11" s="120" t="s">
        <v>32</v>
      </c>
      <c r="AJ11" s="120"/>
      <c r="AK11" s="120"/>
      <c r="AL11" s="10"/>
      <c r="AM11" s="10"/>
      <c r="AN11" s="10"/>
      <c r="AO11" s="10"/>
      <c r="AP11" s="10"/>
      <c r="AQ11" s="10"/>
      <c r="AR11" s="10"/>
      <c r="AS11" s="44"/>
      <c r="AT11" s="44"/>
      <c r="AU11" s="44"/>
      <c r="AV11" s="44"/>
      <c r="AW11" s="9"/>
      <c r="AX11" s="9"/>
      <c r="AY11" s="9"/>
      <c r="AZ11" s="9"/>
      <c r="BA11" s="9"/>
      <c r="BB11" s="9"/>
      <c r="BC11" s="9" t="s">
        <v>3</v>
      </c>
      <c r="BD11" s="9"/>
      <c r="BE11" s="9"/>
      <c r="BF11" s="9"/>
      <c r="BG11" s="9"/>
      <c r="BH11" s="9"/>
    </row>
    <row r="12" spans="1:60" ht="19.5" customHeight="1" x14ac:dyDescent="0.2">
      <c r="A12" s="122" t="s">
        <v>40</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1" t="s">
        <v>35</v>
      </c>
      <c r="Z12" s="121"/>
      <c r="AA12" s="121"/>
      <c r="AB12" s="121"/>
      <c r="AC12" s="121"/>
      <c r="AD12" s="121"/>
      <c r="AE12" s="121"/>
      <c r="AF12" s="121"/>
      <c r="AG12" s="122" t="s">
        <v>36</v>
      </c>
      <c r="AH12" s="122"/>
      <c r="AI12" s="121" t="s">
        <v>37</v>
      </c>
      <c r="AJ12" s="121"/>
      <c r="AK12" s="121"/>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134" t="s">
        <v>0</v>
      </c>
      <c r="B13" s="134"/>
      <c r="C13" s="120" t="s">
        <v>41</v>
      </c>
      <c r="D13" s="120"/>
      <c r="E13" s="120"/>
      <c r="F13" s="120"/>
      <c r="G13" s="120"/>
      <c r="H13" s="120"/>
      <c r="I13" s="120"/>
      <c r="J13" s="120"/>
      <c r="K13" s="120"/>
      <c r="L13" s="120"/>
      <c r="M13" s="120"/>
      <c r="N13" s="120" t="s">
        <v>42</v>
      </c>
      <c r="O13" s="120"/>
      <c r="P13" s="120"/>
      <c r="Q13" s="120"/>
      <c r="R13" s="120"/>
      <c r="S13" s="120"/>
      <c r="T13" s="120"/>
      <c r="U13" s="120"/>
      <c r="V13" s="120"/>
      <c r="W13" s="120"/>
      <c r="X13" s="120"/>
      <c r="Y13" s="133" t="s">
        <v>43</v>
      </c>
      <c r="Z13" s="133"/>
      <c r="AA13" s="133"/>
      <c r="AB13" s="133"/>
      <c r="AC13" s="133"/>
      <c r="AD13" s="134" t="s">
        <v>44</v>
      </c>
      <c r="AE13" s="134"/>
      <c r="AF13" s="120" t="s">
        <v>45</v>
      </c>
      <c r="AG13" s="120"/>
      <c r="AH13" s="120"/>
      <c r="AI13" s="120"/>
      <c r="AJ13" s="120"/>
      <c r="AK13" s="120"/>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121" t="s">
        <v>46</v>
      </c>
      <c r="B14" s="121"/>
      <c r="C14" s="121" t="s">
        <v>47</v>
      </c>
      <c r="D14" s="121"/>
      <c r="E14" s="121"/>
      <c r="F14" s="121"/>
      <c r="G14" s="121"/>
      <c r="H14" s="121"/>
      <c r="I14" s="121"/>
      <c r="J14" s="121"/>
      <c r="K14" s="121"/>
      <c r="L14" s="121"/>
      <c r="M14" s="121"/>
      <c r="N14" s="122" t="s">
        <v>48</v>
      </c>
      <c r="O14" s="122"/>
      <c r="P14" s="122"/>
      <c r="Q14" s="122"/>
      <c r="R14" s="122"/>
      <c r="S14" s="122"/>
      <c r="T14" s="122"/>
      <c r="U14" s="122"/>
      <c r="V14" s="122"/>
      <c r="W14" s="122"/>
      <c r="X14" s="122"/>
      <c r="Y14" s="121" t="s">
        <v>49</v>
      </c>
      <c r="Z14" s="121"/>
      <c r="AA14" s="121"/>
      <c r="AB14" s="121"/>
      <c r="AC14" s="121"/>
      <c r="AD14" s="122" t="s">
        <v>50</v>
      </c>
      <c r="AE14" s="122"/>
      <c r="AF14" s="121" t="s">
        <v>51</v>
      </c>
      <c r="AG14" s="121"/>
      <c r="AH14" s="121"/>
      <c r="AI14" s="121"/>
      <c r="AJ14" s="121"/>
      <c r="AK14" s="121"/>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134" t="s">
        <v>0</v>
      </c>
      <c r="B15" s="134"/>
      <c r="C15" s="120" t="s">
        <v>41</v>
      </c>
      <c r="D15" s="120"/>
      <c r="E15" s="120"/>
      <c r="F15" s="120"/>
      <c r="G15" s="120"/>
      <c r="H15" s="120"/>
      <c r="I15" s="120"/>
      <c r="J15" s="120"/>
      <c r="K15" s="120"/>
      <c r="L15" s="120"/>
      <c r="M15" s="120"/>
      <c r="N15" s="120" t="s">
        <v>42</v>
      </c>
      <c r="O15" s="120"/>
      <c r="P15" s="120"/>
      <c r="Q15" s="120"/>
      <c r="R15" s="120"/>
      <c r="S15" s="120"/>
      <c r="T15" s="120"/>
      <c r="U15" s="120"/>
      <c r="V15" s="120"/>
      <c r="W15" s="120"/>
      <c r="X15" s="120"/>
      <c r="Y15" s="133" t="s">
        <v>43</v>
      </c>
      <c r="Z15" s="133"/>
      <c r="AA15" s="133"/>
      <c r="AB15" s="133"/>
      <c r="AC15" s="133"/>
      <c r="AD15" s="134" t="s">
        <v>44</v>
      </c>
      <c r="AE15" s="134"/>
      <c r="AF15" s="120" t="s">
        <v>45</v>
      </c>
      <c r="AG15" s="120"/>
      <c r="AH15" s="120"/>
      <c r="AI15" s="120"/>
      <c r="AJ15" s="120"/>
      <c r="AK15" s="120"/>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121" t="s">
        <v>46</v>
      </c>
      <c r="B16" s="121"/>
      <c r="C16" s="121" t="s">
        <v>52</v>
      </c>
      <c r="D16" s="121"/>
      <c r="E16" s="121"/>
      <c r="F16" s="121"/>
      <c r="G16" s="121"/>
      <c r="H16" s="121"/>
      <c r="I16" s="121"/>
      <c r="J16" s="121"/>
      <c r="K16" s="121"/>
      <c r="L16" s="121"/>
      <c r="M16" s="121"/>
      <c r="N16" s="121" t="s">
        <v>48</v>
      </c>
      <c r="O16" s="121"/>
      <c r="P16" s="121"/>
      <c r="Q16" s="121"/>
      <c r="R16" s="121"/>
      <c r="S16" s="121"/>
      <c r="T16" s="121"/>
      <c r="U16" s="121"/>
      <c r="V16" s="121"/>
      <c r="W16" s="121"/>
      <c r="X16" s="121"/>
      <c r="Y16" s="121" t="s">
        <v>49</v>
      </c>
      <c r="Z16" s="121"/>
      <c r="AA16" s="121"/>
      <c r="AB16" s="121"/>
      <c r="AC16" s="121"/>
      <c r="AD16" s="121" t="s">
        <v>50</v>
      </c>
      <c r="AE16" s="121"/>
      <c r="AF16" s="121" t="s">
        <v>51</v>
      </c>
      <c r="AG16" s="121"/>
      <c r="AH16" s="121"/>
      <c r="AI16" s="121"/>
      <c r="AJ16" s="121"/>
      <c r="AK16" s="121"/>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134" t="s">
        <v>0</v>
      </c>
      <c r="B17" s="134"/>
      <c r="C17" s="120" t="s">
        <v>41</v>
      </c>
      <c r="D17" s="120"/>
      <c r="E17" s="120"/>
      <c r="F17" s="120"/>
      <c r="G17" s="120"/>
      <c r="H17" s="120"/>
      <c r="I17" s="120"/>
      <c r="J17" s="120"/>
      <c r="K17" s="120"/>
      <c r="L17" s="120"/>
      <c r="M17" s="120"/>
      <c r="N17" s="120" t="s">
        <v>42</v>
      </c>
      <c r="O17" s="120"/>
      <c r="P17" s="120"/>
      <c r="Q17" s="120"/>
      <c r="R17" s="120"/>
      <c r="S17" s="120"/>
      <c r="T17" s="120"/>
      <c r="U17" s="120"/>
      <c r="V17" s="120"/>
      <c r="W17" s="120"/>
      <c r="X17" s="120"/>
      <c r="Y17" s="133" t="s">
        <v>43</v>
      </c>
      <c r="Z17" s="133"/>
      <c r="AA17" s="133"/>
      <c r="AB17" s="133"/>
      <c r="AC17" s="133"/>
      <c r="AD17" s="134" t="s">
        <v>44</v>
      </c>
      <c r="AE17" s="134"/>
      <c r="AF17" s="120" t="s">
        <v>45</v>
      </c>
      <c r="AG17" s="120"/>
      <c r="AH17" s="120"/>
      <c r="AI17" s="120"/>
      <c r="AJ17" s="120"/>
      <c r="AK17" s="120"/>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121" t="s">
        <v>46</v>
      </c>
      <c r="B18" s="121"/>
      <c r="C18" s="121" t="s">
        <v>53</v>
      </c>
      <c r="D18" s="121"/>
      <c r="E18" s="121"/>
      <c r="F18" s="121"/>
      <c r="G18" s="121"/>
      <c r="H18" s="121"/>
      <c r="I18" s="121"/>
      <c r="J18" s="121"/>
      <c r="K18" s="121"/>
      <c r="L18" s="121"/>
      <c r="M18" s="121"/>
      <c r="N18" s="121" t="s">
        <v>48</v>
      </c>
      <c r="O18" s="121"/>
      <c r="P18" s="121"/>
      <c r="Q18" s="121"/>
      <c r="R18" s="121"/>
      <c r="S18" s="121"/>
      <c r="T18" s="121"/>
      <c r="U18" s="121"/>
      <c r="V18" s="121"/>
      <c r="W18" s="121"/>
      <c r="X18" s="121"/>
      <c r="Y18" s="121" t="s">
        <v>49</v>
      </c>
      <c r="Z18" s="121"/>
      <c r="AA18" s="121"/>
      <c r="AB18" s="121"/>
      <c r="AC18" s="121"/>
      <c r="AD18" s="121" t="s">
        <v>50</v>
      </c>
      <c r="AE18" s="121"/>
      <c r="AF18" s="121" t="s">
        <v>51</v>
      </c>
      <c r="AG18" s="121"/>
      <c r="AH18" s="121"/>
      <c r="AI18" s="121"/>
      <c r="AJ18" s="121"/>
      <c r="AK18" s="121"/>
    </row>
    <row r="19" spans="1:60" s="10" customFormat="1" ht="22.5" customHeight="1" thickBot="1" x14ac:dyDescent="0.25">
      <c r="A19" s="18"/>
      <c r="B19" s="18"/>
      <c r="C19" s="18"/>
      <c r="E19" s="18"/>
      <c r="F19" s="96" t="s">
        <v>54</v>
      </c>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18"/>
      <c r="AH19" s="18"/>
      <c r="AI19" s="18"/>
      <c r="AJ19" s="18"/>
    </row>
    <row r="20" spans="1:60" s="10" customFormat="1" ht="19.5" customHeight="1" x14ac:dyDescent="0.2">
      <c r="A20" s="19"/>
      <c r="B20" s="19"/>
      <c r="D20" s="19"/>
      <c r="E20" s="19"/>
      <c r="F20" s="107" t="s">
        <v>55</v>
      </c>
      <c r="G20" s="108"/>
      <c r="H20" s="108"/>
      <c r="I20" s="103" t="s">
        <v>273</v>
      </c>
      <c r="J20" s="103"/>
      <c r="K20" s="103"/>
      <c r="L20" s="106"/>
      <c r="M20" s="111" t="s">
        <v>283</v>
      </c>
      <c r="N20" s="103"/>
      <c r="O20" s="103"/>
      <c r="P20" s="103"/>
      <c r="Q20" s="103"/>
      <c r="R20" s="103"/>
      <c r="S20" s="103"/>
      <c r="T20" s="103"/>
      <c r="U20" s="103"/>
      <c r="V20" s="103"/>
      <c r="W20" s="103"/>
      <c r="X20" s="103"/>
      <c r="Y20" s="103"/>
      <c r="Z20" s="103"/>
      <c r="AA20" s="103"/>
      <c r="AB20" s="106"/>
      <c r="AC20" s="103" t="s">
        <v>56</v>
      </c>
      <c r="AD20" s="103"/>
      <c r="AE20" s="103"/>
      <c r="AF20" s="104"/>
    </row>
    <row r="21" spans="1:60" s="10" customFormat="1" ht="27" customHeight="1" x14ac:dyDescent="0.2">
      <c r="A21" s="19"/>
      <c r="B21" s="19"/>
      <c r="C21" s="19"/>
      <c r="D21" s="19"/>
      <c r="E21" s="19"/>
      <c r="F21" s="109"/>
      <c r="G21" s="110"/>
      <c r="H21" s="110"/>
      <c r="I21" s="98"/>
      <c r="J21" s="98"/>
      <c r="K21" s="98"/>
      <c r="L21" s="99"/>
      <c r="M21" s="97" t="s">
        <v>57</v>
      </c>
      <c r="N21" s="98"/>
      <c r="O21" s="98"/>
      <c r="P21" s="98"/>
      <c r="Q21" s="98"/>
      <c r="R21" s="99"/>
      <c r="S21" s="97" t="s">
        <v>58</v>
      </c>
      <c r="T21" s="98"/>
      <c r="U21" s="98"/>
      <c r="V21" s="98"/>
      <c r="W21" s="98"/>
      <c r="X21" s="99"/>
      <c r="Y21" s="112" t="s">
        <v>59</v>
      </c>
      <c r="Z21" s="113"/>
      <c r="AA21" s="113"/>
      <c r="AB21" s="114"/>
      <c r="AC21" s="98"/>
      <c r="AD21" s="98"/>
      <c r="AE21" s="98"/>
      <c r="AF21" s="105"/>
    </row>
    <row r="22" spans="1:60" s="10" customFormat="1" ht="21.75" customHeight="1" x14ac:dyDescent="0.2">
      <c r="A22" s="19"/>
      <c r="B22" s="19"/>
      <c r="C22" s="19"/>
      <c r="D22" s="19"/>
      <c r="E22" s="19"/>
      <c r="F22" s="109"/>
      <c r="G22" s="110"/>
      <c r="H22" s="110"/>
      <c r="I22" s="98"/>
      <c r="J22" s="98"/>
      <c r="K22" s="98"/>
      <c r="L22" s="99"/>
      <c r="M22" s="97" t="s">
        <v>60</v>
      </c>
      <c r="N22" s="98"/>
      <c r="O22" s="99"/>
      <c r="P22" s="100" t="s">
        <v>61</v>
      </c>
      <c r="Q22" s="101"/>
      <c r="R22" s="102"/>
      <c r="S22" s="97" t="s">
        <v>60</v>
      </c>
      <c r="T22" s="98"/>
      <c r="U22" s="99"/>
      <c r="V22" s="97" t="s">
        <v>61</v>
      </c>
      <c r="W22" s="98"/>
      <c r="X22" s="99"/>
      <c r="Y22" s="115"/>
      <c r="Z22" s="116"/>
      <c r="AA22" s="116"/>
      <c r="AB22" s="117"/>
      <c r="AC22" s="98"/>
      <c r="AD22" s="98"/>
      <c r="AE22" s="98"/>
      <c r="AF22" s="105"/>
    </row>
    <row r="23" spans="1:60" s="10" customFormat="1" ht="22.5" customHeight="1" x14ac:dyDescent="0.2">
      <c r="A23" s="19"/>
      <c r="B23" s="19"/>
      <c r="C23" s="19"/>
      <c r="D23" s="21"/>
      <c r="E23" s="21"/>
      <c r="F23" s="88">
        <v>1</v>
      </c>
      <c r="G23" s="89"/>
      <c r="H23" s="89"/>
      <c r="I23" s="71"/>
      <c r="J23" s="71"/>
      <c r="K23" s="71"/>
      <c r="L23" s="71"/>
      <c r="M23" s="72"/>
      <c r="N23" s="72"/>
      <c r="O23" s="72"/>
      <c r="P23" s="71"/>
      <c r="Q23" s="71"/>
      <c r="R23" s="71"/>
      <c r="S23" s="71"/>
      <c r="T23" s="71"/>
      <c r="U23" s="71"/>
      <c r="V23" s="95"/>
      <c r="W23" s="95"/>
      <c r="X23" s="95"/>
      <c r="Y23" s="71"/>
      <c r="Z23" s="71"/>
      <c r="AA23" s="71"/>
      <c r="AB23" s="71"/>
      <c r="AC23" s="69">
        <f>SUM(I23:AB23)</f>
        <v>0</v>
      </c>
      <c r="AD23" s="69"/>
      <c r="AE23" s="69"/>
      <c r="AF23" s="70"/>
    </row>
    <row r="24" spans="1:60" s="10" customFormat="1" ht="22.5" customHeight="1" x14ac:dyDescent="0.2">
      <c r="A24" s="19"/>
      <c r="B24" s="19"/>
      <c r="C24" s="19"/>
      <c r="D24" s="21"/>
      <c r="E24" s="21"/>
      <c r="F24" s="88">
        <v>2</v>
      </c>
      <c r="G24" s="89"/>
      <c r="H24" s="89"/>
      <c r="I24" s="71"/>
      <c r="J24" s="71"/>
      <c r="K24" s="71"/>
      <c r="L24" s="71"/>
      <c r="M24" s="72"/>
      <c r="N24" s="72"/>
      <c r="O24" s="72"/>
      <c r="P24" s="71"/>
      <c r="Q24" s="71"/>
      <c r="R24" s="71"/>
      <c r="S24" s="71"/>
      <c r="T24" s="71"/>
      <c r="U24" s="71"/>
      <c r="V24" s="95"/>
      <c r="W24" s="95"/>
      <c r="X24" s="95"/>
      <c r="Y24" s="71"/>
      <c r="Z24" s="71"/>
      <c r="AA24" s="71"/>
      <c r="AB24" s="71"/>
      <c r="AC24" s="69">
        <f t="shared" ref="AC24:AC29" si="0">SUM(I24:AB24)</f>
        <v>0</v>
      </c>
      <c r="AD24" s="69"/>
      <c r="AE24" s="69"/>
      <c r="AF24" s="70"/>
    </row>
    <row r="25" spans="1:60" s="10" customFormat="1" ht="22.5" customHeight="1" x14ac:dyDescent="0.2">
      <c r="A25" s="19"/>
      <c r="B25" s="19"/>
      <c r="C25" s="19"/>
      <c r="D25" s="21"/>
      <c r="E25" s="21"/>
      <c r="F25" s="88">
        <v>3</v>
      </c>
      <c r="G25" s="89"/>
      <c r="H25" s="89"/>
      <c r="I25" s="71"/>
      <c r="J25" s="71"/>
      <c r="K25" s="71"/>
      <c r="L25" s="71"/>
      <c r="M25" s="72"/>
      <c r="N25" s="72"/>
      <c r="O25" s="72"/>
      <c r="P25" s="71"/>
      <c r="Q25" s="71"/>
      <c r="R25" s="71"/>
      <c r="S25" s="71"/>
      <c r="T25" s="71"/>
      <c r="U25" s="71"/>
      <c r="V25" s="95"/>
      <c r="W25" s="95"/>
      <c r="X25" s="95"/>
      <c r="Y25" s="71"/>
      <c r="Z25" s="71"/>
      <c r="AA25" s="71"/>
      <c r="AB25" s="71"/>
      <c r="AC25" s="69">
        <f t="shared" si="0"/>
        <v>0</v>
      </c>
      <c r="AD25" s="69"/>
      <c r="AE25" s="69"/>
      <c r="AF25" s="70"/>
    </row>
    <row r="26" spans="1:60" s="10" customFormat="1" ht="22.5" customHeight="1" x14ac:dyDescent="0.2">
      <c r="A26" s="19"/>
      <c r="B26" s="19"/>
      <c r="C26" s="19"/>
      <c r="D26" s="21"/>
      <c r="E26" s="21"/>
      <c r="F26" s="88">
        <v>4</v>
      </c>
      <c r="G26" s="89"/>
      <c r="H26" s="89"/>
      <c r="I26" s="71"/>
      <c r="J26" s="71"/>
      <c r="K26" s="71"/>
      <c r="L26" s="71"/>
      <c r="M26" s="72"/>
      <c r="N26" s="72"/>
      <c r="O26" s="72"/>
      <c r="P26" s="71"/>
      <c r="Q26" s="71"/>
      <c r="R26" s="71"/>
      <c r="S26" s="71"/>
      <c r="T26" s="71"/>
      <c r="U26" s="71"/>
      <c r="V26" s="95"/>
      <c r="W26" s="95"/>
      <c r="X26" s="95"/>
      <c r="Y26" s="71"/>
      <c r="Z26" s="71"/>
      <c r="AA26" s="71"/>
      <c r="AB26" s="71"/>
      <c r="AC26" s="69">
        <f>SUM(I26:AB26)</f>
        <v>0</v>
      </c>
      <c r="AD26" s="69"/>
      <c r="AE26" s="69"/>
      <c r="AF26" s="70"/>
    </row>
    <row r="27" spans="1:60" s="10" customFormat="1" ht="22.5" customHeight="1" x14ac:dyDescent="0.2">
      <c r="A27" s="19"/>
      <c r="B27" s="19"/>
      <c r="C27" s="19"/>
      <c r="D27" s="22"/>
      <c r="E27" s="22"/>
      <c r="F27" s="86">
        <v>5</v>
      </c>
      <c r="G27" s="87"/>
      <c r="H27" s="87"/>
      <c r="I27" s="71"/>
      <c r="J27" s="71"/>
      <c r="K27" s="71"/>
      <c r="L27" s="71"/>
      <c r="M27" s="72"/>
      <c r="N27" s="72"/>
      <c r="O27" s="72"/>
      <c r="P27" s="71"/>
      <c r="Q27" s="71"/>
      <c r="R27" s="71"/>
      <c r="S27" s="85"/>
      <c r="T27" s="85"/>
      <c r="U27" s="85"/>
      <c r="V27" s="75"/>
      <c r="W27" s="75"/>
      <c r="X27" s="75"/>
      <c r="Y27" s="85"/>
      <c r="Z27" s="85"/>
      <c r="AA27" s="85"/>
      <c r="AB27" s="85"/>
      <c r="AC27" s="73">
        <f t="shared" si="0"/>
        <v>0</v>
      </c>
      <c r="AD27" s="73"/>
      <c r="AE27" s="73"/>
      <c r="AF27" s="74"/>
    </row>
    <row r="28" spans="1:60" s="10" customFormat="1" ht="22.5" customHeight="1" x14ac:dyDescent="0.2">
      <c r="A28" s="19"/>
      <c r="B28" s="19"/>
      <c r="C28" s="19"/>
      <c r="D28" s="22"/>
      <c r="E28" s="22"/>
      <c r="F28" s="90" t="s">
        <v>62</v>
      </c>
      <c r="G28" s="91"/>
      <c r="H28" s="91"/>
      <c r="I28" s="85"/>
      <c r="J28" s="85"/>
      <c r="K28" s="85"/>
      <c r="L28" s="85"/>
      <c r="M28" s="92"/>
      <c r="N28" s="92"/>
      <c r="O28" s="92"/>
      <c r="P28" s="93"/>
      <c r="Q28" s="93"/>
      <c r="R28" s="93"/>
      <c r="S28" s="85"/>
      <c r="T28" s="85"/>
      <c r="U28" s="85"/>
      <c r="V28" s="94"/>
      <c r="W28" s="94"/>
      <c r="X28" s="94"/>
      <c r="Y28" s="93"/>
      <c r="Z28" s="93"/>
      <c r="AA28" s="93"/>
      <c r="AB28" s="93"/>
      <c r="AC28" s="73">
        <f>SUM(I28:AB28)</f>
        <v>0</v>
      </c>
      <c r="AD28" s="73"/>
      <c r="AE28" s="73"/>
      <c r="AF28" s="74"/>
    </row>
    <row r="29" spans="1:60" s="10" customFormat="1" ht="22.5" customHeight="1" thickBot="1" x14ac:dyDescent="0.25">
      <c r="A29" s="19"/>
      <c r="B29" s="19"/>
      <c r="C29" s="19"/>
      <c r="D29" s="22"/>
      <c r="E29" s="22"/>
      <c r="F29" s="90" t="s">
        <v>63</v>
      </c>
      <c r="G29" s="91"/>
      <c r="H29" s="91"/>
      <c r="I29" s="93"/>
      <c r="J29" s="93"/>
      <c r="K29" s="93"/>
      <c r="L29" s="93"/>
      <c r="M29" s="135"/>
      <c r="N29" s="135"/>
      <c r="O29" s="135"/>
      <c r="P29" s="136"/>
      <c r="Q29" s="136"/>
      <c r="R29" s="136"/>
      <c r="S29" s="93"/>
      <c r="T29" s="93"/>
      <c r="U29" s="93"/>
      <c r="V29" s="75"/>
      <c r="W29" s="75"/>
      <c r="X29" s="75"/>
      <c r="Y29" s="93"/>
      <c r="Z29" s="93"/>
      <c r="AA29" s="93"/>
      <c r="AB29" s="93"/>
      <c r="AC29" s="73">
        <f t="shared" si="0"/>
        <v>0</v>
      </c>
      <c r="AD29" s="73"/>
      <c r="AE29" s="73"/>
      <c r="AF29" s="74"/>
    </row>
    <row r="30" spans="1:60" s="10" customFormat="1" ht="25.5" customHeight="1" thickBot="1" x14ac:dyDescent="0.25">
      <c r="A30" s="19"/>
      <c r="B30" s="19"/>
      <c r="C30" s="19"/>
      <c r="F30" s="81" t="s">
        <v>64</v>
      </c>
      <c r="G30" s="82"/>
      <c r="H30" s="83"/>
      <c r="I30" s="77">
        <f>SUM(I23:L29)</f>
        <v>0</v>
      </c>
      <c r="J30" s="77"/>
      <c r="K30" s="77"/>
      <c r="L30" s="77"/>
      <c r="M30" s="78">
        <f>SUM(M23:O29)</f>
        <v>0</v>
      </c>
      <c r="N30" s="79"/>
      <c r="O30" s="80"/>
      <c r="P30" s="78">
        <f>SUM(P23:R29)</f>
        <v>0</v>
      </c>
      <c r="Q30" s="79"/>
      <c r="R30" s="80"/>
      <c r="S30" s="78">
        <f>SUM(S23:U29)</f>
        <v>0</v>
      </c>
      <c r="T30" s="79"/>
      <c r="U30" s="80"/>
      <c r="V30" s="78">
        <f>SUM(V23:X29)</f>
        <v>0</v>
      </c>
      <c r="W30" s="79"/>
      <c r="X30" s="80"/>
      <c r="Y30" s="77">
        <f>SUM(Y23:AB29)</f>
        <v>0</v>
      </c>
      <c r="Z30" s="77"/>
      <c r="AA30" s="77"/>
      <c r="AB30" s="77"/>
      <c r="AC30" s="77">
        <f>SUM(AC23:AF29)</f>
        <v>0</v>
      </c>
      <c r="AD30" s="77"/>
      <c r="AE30" s="77"/>
      <c r="AF30" s="77"/>
    </row>
    <row r="32" spans="1:60" ht="18.75" hidden="1" customHeight="1" x14ac:dyDescent="0.2">
      <c r="A32" s="10"/>
      <c r="B32" s="10"/>
      <c r="C32" s="138" t="s">
        <v>65</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40"/>
      <c r="AJ32" s="10"/>
      <c r="AK32" s="10"/>
    </row>
    <row r="33" spans="1:37" ht="24" hidden="1" customHeight="1" x14ac:dyDescent="0.2">
      <c r="A33" s="10"/>
      <c r="B33" s="10"/>
      <c r="C33" s="151" t="s">
        <v>66</v>
      </c>
      <c r="D33" s="152"/>
      <c r="E33" s="152"/>
      <c r="F33" s="152"/>
      <c r="G33" s="152"/>
      <c r="H33" s="153"/>
      <c r="I33" s="141"/>
      <c r="J33" s="142"/>
      <c r="K33" s="142"/>
      <c r="L33" s="142"/>
      <c r="M33" s="142"/>
      <c r="N33" s="142"/>
      <c r="O33" s="142"/>
      <c r="P33" s="142"/>
      <c r="Q33" s="142"/>
      <c r="R33" s="143"/>
      <c r="S33" s="144" t="s">
        <v>67</v>
      </c>
      <c r="T33" s="145"/>
      <c r="U33" s="145"/>
      <c r="V33" s="145"/>
      <c r="W33" s="145"/>
      <c r="X33" s="145"/>
      <c r="Y33" s="145"/>
      <c r="Z33" s="146"/>
      <c r="AA33" s="141"/>
      <c r="AB33" s="142"/>
      <c r="AC33" s="142"/>
      <c r="AD33" s="142"/>
      <c r="AE33" s="142"/>
      <c r="AF33" s="142"/>
      <c r="AG33" s="142"/>
      <c r="AH33" s="142"/>
      <c r="AI33" s="143"/>
      <c r="AJ33" s="10"/>
      <c r="AK33" s="10"/>
    </row>
    <row r="34" spans="1:37" ht="24" hidden="1" customHeight="1" x14ac:dyDescent="0.2">
      <c r="A34" s="10"/>
      <c r="B34" s="10"/>
      <c r="C34" s="147" t="s">
        <v>68</v>
      </c>
      <c r="D34" s="148"/>
      <c r="E34" s="148"/>
      <c r="F34" s="148"/>
      <c r="G34" s="148"/>
      <c r="H34" s="149"/>
      <c r="I34" s="147"/>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9"/>
      <c r="AJ34" s="10"/>
      <c r="AK34" s="10"/>
    </row>
    <row r="35" spans="1:37" ht="24" hidden="1" customHeight="1" x14ac:dyDescent="0.2">
      <c r="A35" s="10"/>
      <c r="B35" s="10"/>
      <c r="C35" s="147" t="s">
        <v>69</v>
      </c>
      <c r="D35" s="148"/>
      <c r="E35" s="148"/>
      <c r="F35" s="148"/>
      <c r="G35" s="148"/>
      <c r="H35" s="149"/>
      <c r="I35" s="141"/>
      <c r="J35" s="142"/>
      <c r="K35" s="142"/>
      <c r="L35" s="142"/>
      <c r="M35" s="142"/>
      <c r="N35" s="142"/>
      <c r="O35" s="142"/>
      <c r="P35" s="142"/>
      <c r="Q35" s="142"/>
      <c r="R35" s="142"/>
      <c r="S35" s="142"/>
      <c r="T35" s="142"/>
      <c r="U35" s="142"/>
      <c r="V35" s="142"/>
      <c r="W35" s="142"/>
      <c r="X35" s="143"/>
      <c r="Y35" s="144" t="s">
        <v>70</v>
      </c>
      <c r="Z35" s="145"/>
      <c r="AA35" s="150"/>
      <c r="AB35" s="142"/>
      <c r="AC35" s="142"/>
      <c r="AD35" s="142"/>
      <c r="AE35" s="142"/>
      <c r="AF35" s="142"/>
      <c r="AG35" s="142"/>
      <c r="AH35" s="142"/>
      <c r="AI35" s="143"/>
      <c r="AJ35" s="10"/>
      <c r="AK35" s="10"/>
    </row>
    <row r="37" spans="1:37" x14ac:dyDescent="0.2">
      <c r="A37" s="84" t="s">
        <v>71</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59"/>
      <c r="AG37" s="59"/>
      <c r="AH37" s="59"/>
      <c r="AI37" s="59"/>
      <c r="AJ37" s="59"/>
      <c r="AK37" s="59"/>
    </row>
    <row r="38" spans="1:37" ht="12.75" customHeight="1" x14ac:dyDescent="0.2">
      <c r="A38" s="76" t="s">
        <v>297</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row>
    <row r="39" spans="1:37" x14ac:dyDescent="0.2">
      <c r="A39" s="76" t="s">
        <v>298</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row>
    <row r="40" spans="1:37" ht="16.899999999999999" customHeight="1" x14ac:dyDescent="0.2">
      <c r="A40" s="76" t="s">
        <v>72</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row>
    <row r="41" spans="1:37" ht="24" customHeight="1" x14ac:dyDescent="0.2">
      <c r="A41" s="76" t="s">
        <v>299</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row>
    <row r="42" spans="1:37" ht="29.25" customHeight="1" x14ac:dyDescent="0.2">
      <c r="A42" s="76" t="s">
        <v>300</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row>
    <row r="43" spans="1:37" ht="16.5" customHeight="1" x14ac:dyDescent="0.2">
      <c r="A43" s="137" t="s">
        <v>301</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row>
  </sheetData>
  <sheetProtection algorithmName="SHA-512" hashValue="5f1tf4mqBCvbevZp4mY0IB0ix1mrxNfXZIUvyM7/7SiBCccZz4fpM04a8qdV+mFVOEw3+yoGOh50x8jnhEh8wg==" saltValue="AnFY++0flW/psJN811JGgw==" spinCount="100000" sheet="1" selectLockedCells="1"/>
  <dataConsolidate/>
  <mergeCells count="15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 ref="AC28:AF28"/>
    <mergeCell ref="F29:H29"/>
    <mergeCell ref="M29:O29"/>
    <mergeCell ref="P29:R29"/>
    <mergeCell ref="I29:L29"/>
    <mergeCell ref="AC29:AF29"/>
    <mergeCell ref="V29:X29"/>
    <mergeCell ref="Y29:AB29"/>
    <mergeCell ref="S29:U29"/>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5"/>
  <sheetViews>
    <sheetView topLeftCell="A9"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14 Budget Cover Page'!A2)</f>
        <v>Program Services:</v>
      </c>
      <c r="F1" s="5"/>
      <c r="G1" s="5"/>
      <c r="H1" s="254" t="str">
        <f>T('Exhibit 14 Budget Cover Page'!G2)</f>
        <v>Long Term Care Facility Citation Penalty Account- Special Deposit Fund</v>
      </c>
      <c r="I1" s="254"/>
      <c r="J1" s="254"/>
      <c r="K1" s="254"/>
      <c r="L1" s="254"/>
      <c r="M1" s="254"/>
      <c r="N1" s="254"/>
      <c r="O1" s="254"/>
      <c r="P1" s="254"/>
      <c r="Q1" s="254"/>
      <c r="R1" s="254"/>
      <c r="S1" s="254"/>
      <c r="T1" s="254"/>
      <c r="U1" s="254"/>
      <c r="V1" s="254"/>
      <c r="W1" s="254"/>
      <c r="X1" s="254"/>
      <c r="Y1" s="254"/>
      <c r="Z1" s="254"/>
      <c r="AA1" s="254"/>
      <c r="AB1" s="254"/>
      <c r="AC1" s="254"/>
      <c r="AU1" s="9" t="s">
        <v>4</v>
      </c>
      <c r="BA1" s="9" t="s">
        <v>4</v>
      </c>
    </row>
    <row r="2" spans="1:53" ht="20.100000000000001" customHeight="1" x14ac:dyDescent="0.2">
      <c r="A2" s="7" t="str">
        <f>T('Exhibit 14 Budget Cover Page'!A4)</f>
        <v>Fiscal Year:</v>
      </c>
      <c r="F2" s="5"/>
      <c r="G2" s="5"/>
      <c r="H2" s="125" t="str">
        <f>T('Exhibit 14 Budget Cover Page'!G4:AK4)</f>
        <v>2023-24</v>
      </c>
      <c r="I2" s="125"/>
      <c r="J2" s="125"/>
      <c r="K2" s="125"/>
      <c r="L2" s="125"/>
      <c r="M2" s="125"/>
      <c r="N2" s="125"/>
      <c r="O2" s="125"/>
      <c r="P2" s="125"/>
      <c r="Q2" s="125"/>
      <c r="R2" s="125"/>
      <c r="S2" s="125"/>
      <c r="T2" s="125"/>
      <c r="U2" s="125"/>
      <c r="V2" s="125"/>
      <c r="W2" s="125"/>
      <c r="X2" s="125"/>
      <c r="Y2" s="125"/>
      <c r="Z2" s="125"/>
      <c r="AA2" s="125"/>
      <c r="AB2" s="125"/>
      <c r="AC2" s="125"/>
      <c r="AU2" s="9" t="s">
        <v>180</v>
      </c>
      <c r="BA2" s="9" t="s">
        <v>181</v>
      </c>
    </row>
    <row r="3" spans="1:53" s="6" customFormat="1" ht="20.100000000000001" hidden="1" customHeight="1" x14ac:dyDescent="0.2">
      <c r="A3" s="11" t="str">
        <f>T('Exhibit 14 Budget Cover Page'!A5)</f>
        <v>Subaward Number:</v>
      </c>
      <c r="B3" s="11"/>
      <c r="C3" s="11"/>
      <c r="D3" s="11"/>
      <c r="E3" s="12"/>
      <c r="F3" s="12"/>
      <c r="G3" s="12"/>
      <c r="H3" s="255" t="str">
        <f>T('Exhibit 14 Budget Cover Page'!G5:AK5)</f>
        <v>[Enter Subaward Number]</v>
      </c>
      <c r="I3" s="255"/>
      <c r="J3" s="255"/>
      <c r="K3" s="255"/>
      <c r="L3" s="255"/>
      <c r="M3" s="255"/>
      <c r="N3" s="255"/>
      <c r="O3" s="255"/>
      <c r="P3" s="255"/>
      <c r="Q3" s="255"/>
      <c r="R3" s="255"/>
      <c r="S3" s="255"/>
      <c r="T3" s="255"/>
      <c r="U3" s="255"/>
      <c r="V3" s="255"/>
      <c r="W3" s="255"/>
      <c r="X3" s="255"/>
      <c r="Y3" s="255"/>
      <c r="Z3" s="255"/>
      <c r="AA3" s="255"/>
      <c r="AB3" s="255"/>
      <c r="AC3" s="255"/>
      <c r="AD3" s="10"/>
      <c r="AE3" s="10"/>
      <c r="AF3" s="10"/>
      <c r="AG3" s="10"/>
      <c r="AH3" s="10"/>
      <c r="AI3" s="10"/>
      <c r="AJ3" s="10"/>
      <c r="AK3" s="10"/>
      <c r="AL3" s="10"/>
      <c r="AM3" s="10"/>
      <c r="AN3" s="10"/>
      <c r="AO3" s="10"/>
      <c r="AP3" s="10"/>
      <c r="AQ3" s="10"/>
      <c r="AR3" s="10"/>
      <c r="AS3" s="10"/>
      <c r="AT3" s="10"/>
      <c r="AU3" s="9" t="s">
        <v>182</v>
      </c>
      <c r="AV3" s="10"/>
      <c r="AW3" s="10"/>
      <c r="AX3" s="10"/>
      <c r="AY3" s="10"/>
      <c r="AZ3" s="10"/>
      <c r="BA3" s="9" t="s">
        <v>183</v>
      </c>
    </row>
    <row r="4" spans="1:53" s="12" customFormat="1" ht="23.25" hidden="1" customHeight="1" x14ac:dyDescent="0.2">
      <c r="A4" s="11" t="s">
        <v>20</v>
      </c>
      <c r="B4" s="11"/>
      <c r="C4" s="11"/>
      <c r="D4" s="11"/>
      <c r="F4" s="17"/>
      <c r="G4" s="17"/>
      <c r="H4" s="131" t="str">
        <f>T('Exhibit 14 Budget Cover Page'!G6:L6)</f>
        <v>N/A</v>
      </c>
      <c r="I4" s="131"/>
      <c r="J4" s="131"/>
      <c r="K4" s="131"/>
      <c r="L4" s="131"/>
      <c r="M4" s="131"/>
      <c r="N4" s="131"/>
      <c r="O4" s="131"/>
      <c r="P4" s="20" t="s">
        <v>22</v>
      </c>
      <c r="Q4" s="20"/>
      <c r="S4" s="17"/>
      <c r="T4" s="17"/>
      <c r="U4" s="255" t="str">
        <f>T('Exhibit 14 Budget Cover Page'!Z6:AF6)</f>
        <v>N/A</v>
      </c>
      <c r="V4" s="255"/>
      <c r="W4" s="255"/>
      <c r="X4" s="255"/>
      <c r="Y4" s="255"/>
      <c r="Z4" s="255"/>
      <c r="AA4" s="255"/>
      <c r="AB4" s="255"/>
      <c r="AC4" s="255"/>
      <c r="AD4" s="8"/>
      <c r="AE4" s="8"/>
      <c r="AF4" s="8"/>
      <c r="AG4" s="8"/>
      <c r="AU4" s="14" t="s">
        <v>277</v>
      </c>
      <c r="AV4" s="13"/>
      <c r="AX4" s="14" t="s">
        <v>33</v>
      </c>
    </row>
    <row r="5" spans="1:53" ht="20.100000000000001" customHeight="1" x14ac:dyDescent="0.2">
      <c r="A5" s="7" t="str">
        <f>T('Exhibit 14 Budget Cover Page'!A7:F7)</f>
        <v>BIDDER'S Legal Name:</v>
      </c>
      <c r="B5" s="1"/>
      <c r="C5" s="1"/>
      <c r="D5" s="1"/>
      <c r="E5" s="1"/>
      <c r="F5" s="4"/>
      <c r="G5" s="4"/>
      <c r="H5" s="131" t="str">
        <f>T('Exhibit 14 Budget Cover Page'!G7:AK7)</f>
        <v>[Enter Legal Name]</v>
      </c>
      <c r="I5" s="131"/>
      <c r="J5" s="131"/>
      <c r="K5" s="131"/>
      <c r="L5" s="131"/>
      <c r="M5" s="131"/>
      <c r="N5" s="131"/>
      <c r="O5" s="131"/>
      <c r="P5" s="131"/>
      <c r="Q5" s="131"/>
      <c r="R5" s="131"/>
      <c r="S5" s="131"/>
      <c r="T5" s="131"/>
      <c r="U5" s="255"/>
      <c r="V5" s="255"/>
      <c r="W5" s="255"/>
      <c r="X5" s="255"/>
      <c r="Y5" s="255"/>
      <c r="Z5" s="255"/>
      <c r="AA5" s="255"/>
      <c r="AB5" s="255"/>
      <c r="AC5" s="255"/>
    </row>
    <row r="6" spans="1:53" s="6" customFormat="1" ht="25.5" customHeight="1" thickBot="1" x14ac:dyDescent="0.25">
      <c r="A6" s="132" t="s">
        <v>184</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93" t="s">
        <v>185</v>
      </c>
      <c r="B7" s="467"/>
      <c r="C7" s="467"/>
      <c r="D7" s="467"/>
      <c r="E7" s="467"/>
      <c r="F7" s="244"/>
      <c r="G7" s="482" t="s">
        <v>186</v>
      </c>
      <c r="H7" s="236" t="s">
        <v>187</v>
      </c>
      <c r="I7" s="236"/>
      <c r="J7" s="236" t="s">
        <v>188</v>
      </c>
      <c r="K7" s="236"/>
      <c r="L7" s="239" t="s">
        <v>78</v>
      </c>
      <c r="M7" s="240"/>
      <c r="N7" s="243" t="s">
        <v>274</v>
      </c>
      <c r="O7" s="244"/>
      <c r="P7" s="418" t="s">
        <v>284</v>
      </c>
      <c r="Q7" s="426"/>
      <c r="R7" s="426"/>
      <c r="S7" s="426"/>
      <c r="T7" s="426"/>
      <c r="U7" s="426"/>
      <c r="V7" s="426"/>
      <c r="W7" s="426"/>
      <c r="X7" s="426"/>
      <c r="Y7" s="427"/>
      <c r="Z7" s="239" t="s">
        <v>151</v>
      </c>
      <c r="AA7" s="240"/>
      <c r="AB7" s="243" t="s">
        <v>80</v>
      </c>
      <c r="AC7" s="244"/>
    </row>
    <row r="8" spans="1:53" s="3" customFormat="1" ht="38.25" customHeight="1" x14ac:dyDescent="0.15">
      <c r="A8" s="295"/>
      <c r="B8" s="468"/>
      <c r="C8" s="468"/>
      <c r="D8" s="468"/>
      <c r="E8" s="468"/>
      <c r="F8" s="250"/>
      <c r="G8" s="483"/>
      <c r="H8" s="236"/>
      <c r="I8" s="236"/>
      <c r="J8" s="236"/>
      <c r="K8" s="236"/>
      <c r="L8" s="241"/>
      <c r="M8" s="242"/>
      <c r="N8" s="245"/>
      <c r="O8" s="246"/>
      <c r="P8" s="236" t="s">
        <v>189</v>
      </c>
      <c r="Q8" s="236"/>
      <c r="R8" s="236"/>
      <c r="S8" s="236"/>
      <c r="T8" s="236" t="s">
        <v>82</v>
      </c>
      <c r="U8" s="236"/>
      <c r="V8" s="236"/>
      <c r="W8" s="236"/>
      <c r="X8" s="238" t="s">
        <v>175</v>
      </c>
      <c r="Y8" s="251"/>
      <c r="Z8" s="241"/>
      <c r="AA8" s="242"/>
      <c r="AB8" s="241"/>
      <c r="AC8" s="250"/>
    </row>
    <row r="9" spans="1:53" s="3" customFormat="1" ht="37.5" customHeight="1" x14ac:dyDescent="0.15">
      <c r="A9" s="469"/>
      <c r="B9" s="470"/>
      <c r="C9" s="470"/>
      <c r="D9" s="470"/>
      <c r="E9" s="470"/>
      <c r="F9" s="246"/>
      <c r="G9" s="484"/>
      <c r="H9" s="236"/>
      <c r="I9" s="236"/>
      <c r="J9" s="236"/>
      <c r="K9" s="236"/>
      <c r="L9" s="245" t="s">
        <v>190</v>
      </c>
      <c r="M9" s="253"/>
      <c r="N9" s="412" t="s">
        <v>176</v>
      </c>
      <c r="O9" s="413"/>
      <c r="P9" s="236" t="s">
        <v>86</v>
      </c>
      <c r="Q9" s="237"/>
      <c r="R9" s="236" t="s">
        <v>87</v>
      </c>
      <c r="S9" s="237"/>
      <c r="T9" s="236" t="s">
        <v>86</v>
      </c>
      <c r="U9" s="237"/>
      <c r="V9" s="236" t="s">
        <v>87</v>
      </c>
      <c r="W9" s="237"/>
      <c r="X9" s="238" t="s">
        <v>86</v>
      </c>
      <c r="Y9" s="251"/>
      <c r="Z9" s="245" t="s">
        <v>88</v>
      </c>
      <c r="AA9" s="253"/>
      <c r="AB9" s="245" t="s">
        <v>89</v>
      </c>
      <c r="AC9" s="246"/>
    </row>
    <row r="10" spans="1:53" s="2" customFormat="1" ht="12.75" customHeight="1"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71"/>
    </row>
    <row r="11" spans="1:53" ht="24.95" customHeight="1" x14ac:dyDescent="0.2">
      <c r="A11" s="420" t="s">
        <v>191</v>
      </c>
      <c r="B11" s="421"/>
      <c r="C11" s="421"/>
      <c r="D11" s="421"/>
      <c r="E11" s="421"/>
      <c r="F11" s="422"/>
      <c r="G11" s="64" t="s">
        <v>4</v>
      </c>
      <c r="H11" s="477"/>
      <c r="I11" s="477"/>
      <c r="J11" s="425"/>
      <c r="K11" s="425"/>
      <c r="L11" s="178">
        <f t="shared" ref="L11:L17" si="0">H11*J11</f>
        <v>0</v>
      </c>
      <c r="M11" s="179"/>
      <c r="N11" s="227"/>
      <c r="O11" s="199"/>
      <c r="P11" s="199"/>
      <c r="Q11" s="199"/>
      <c r="R11" s="199"/>
      <c r="S11" s="199"/>
      <c r="T11" s="199"/>
      <c r="U11" s="199"/>
      <c r="V11" s="199"/>
      <c r="W11" s="199"/>
      <c r="X11" s="476"/>
      <c r="Y11" s="284"/>
      <c r="Z11" s="178">
        <f>IF(L11="","",SUM(N11:Y11))</f>
        <v>0</v>
      </c>
      <c r="AA11" s="179"/>
      <c r="AB11" s="474">
        <f>IF(L11="","",(L11-Z11))</f>
        <v>0</v>
      </c>
      <c r="AC11" s="475"/>
    </row>
    <row r="12" spans="1:53" ht="24.95" customHeight="1" x14ac:dyDescent="0.2">
      <c r="A12" s="420" t="s">
        <v>191</v>
      </c>
      <c r="B12" s="421"/>
      <c r="C12" s="421"/>
      <c r="D12" s="421"/>
      <c r="E12" s="421"/>
      <c r="F12" s="422"/>
      <c r="G12" s="63" t="s">
        <v>4</v>
      </c>
      <c r="H12" s="478"/>
      <c r="I12" s="479"/>
      <c r="J12" s="291"/>
      <c r="K12" s="458"/>
      <c r="L12" s="178">
        <f t="shared" si="0"/>
        <v>0</v>
      </c>
      <c r="M12" s="179"/>
      <c r="N12" s="226"/>
      <c r="O12" s="227"/>
      <c r="P12" s="337"/>
      <c r="Q12" s="227"/>
      <c r="R12" s="337"/>
      <c r="S12" s="227"/>
      <c r="T12" s="337"/>
      <c r="U12" s="227"/>
      <c r="V12" s="337"/>
      <c r="W12" s="227"/>
      <c r="X12" s="284"/>
      <c r="Y12" s="286"/>
      <c r="Z12" s="178">
        <f>IF(L12="","",SUM(N12:Y12))</f>
        <v>0</v>
      </c>
      <c r="AA12" s="179"/>
      <c r="AB12" s="474">
        <f t="shared" ref="AB12:AB17" si="1">IF(L12="","",(L12-Z12))</f>
        <v>0</v>
      </c>
      <c r="AC12" s="475"/>
    </row>
    <row r="13" spans="1:53" ht="24.95" customHeight="1" x14ac:dyDescent="0.2">
      <c r="A13" s="420" t="s">
        <v>191</v>
      </c>
      <c r="B13" s="421"/>
      <c r="C13" s="421"/>
      <c r="D13" s="421"/>
      <c r="E13" s="421"/>
      <c r="F13" s="422"/>
      <c r="G13" s="63" t="s">
        <v>4</v>
      </c>
      <c r="H13" s="478"/>
      <c r="I13" s="479"/>
      <c r="J13" s="291"/>
      <c r="K13" s="458"/>
      <c r="L13" s="178">
        <f t="shared" si="0"/>
        <v>0</v>
      </c>
      <c r="M13" s="179"/>
      <c r="N13" s="226"/>
      <c r="O13" s="227"/>
      <c r="P13" s="337"/>
      <c r="Q13" s="227"/>
      <c r="R13" s="337"/>
      <c r="S13" s="227"/>
      <c r="T13" s="337"/>
      <c r="U13" s="227"/>
      <c r="V13" s="337"/>
      <c r="W13" s="227"/>
      <c r="X13" s="284"/>
      <c r="Y13" s="286"/>
      <c r="Z13" s="178">
        <f>IF(L13="","",SUM(N13:Y13))</f>
        <v>0</v>
      </c>
      <c r="AA13" s="179"/>
      <c r="AB13" s="474">
        <f t="shared" si="1"/>
        <v>0</v>
      </c>
      <c r="AC13" s="475"/>
    </row>
    <row r="14" spans="1:53" ht="24.95" customHeight="1" x14ac:dyDescent="0.2">
      <c r="A14" s="420" t="s">
        <v>191</v>
      </c>
      <c r="B14" s="421"/>
      <c r="C14" s="421"/>
      <c r="D14" s="421"/>
      <c r="E14" s="421"/>
      <c r="F14" s="422"/>
      <c r="G14" s="63" t="s">
        <v>4</v>
      </c>
      <c r="H14" s="478"/>
      <c r="I14" s="479"/>
      <c r="J14" s="291"/>
      <c r="K14" s="458"/>
      <c r="L14" s="178">
        <f t="shared" si="0"/>
        <v>0</v>
      </c>
      <c r="M14" s="179"/>
      <c r="N14" s="226"/>
      <c r="O14" s="227"/>
      <c r="P14" s="337"/>
      <c r="Q14" s="227"/>
      <c r="R14" s="337"/>
      <c r="S14" s="227"/>
      <c r="T14" s="337"/>
      <c r="U14" s="227"/>
      <c r="V14" s="337"/>
      <c r="W14" s="227"/>
      <c r="X14" s="284"/>
      <c r="Y14" s="286"/>
      <c r="Z14" s="178">
        <f t="shared" ref="Z14:Z17" si="2">IF(L14="","",SUM(N14:Y14))</f>
        <v>0</v>
      </c>
      <c r="AA14" s="179"/>
      <c r="AB14" s="474">
        <f t="shared" si="1"/>
        <v>0</v>
      </c>
      <c r="AC14" s="475"/>
    </row>
    <row r="15" spans="1:53" ht="24.95" customHeight="1" x14ac:dyDescent="0.2">
      <c r="A15" s="420" t="s">
        <v>191</v>
      </c>
      <c r="B15" s="421"/>
      <c r="C15" s="421"/>
      <c r="D15" s="421"/>
      <c r="E15" s="421"/>
      <c r="F15" s="422"/>
      <c r="G15" s="63" t="s">
        <v>4</v>
      </c>
      <c r="H15" s="478"/>
      <c r="I15" s="479"/>
      <c r="J15" s="291"/>
      <c r="K15" s="458"/>
      <c r="L15" s="178">
        <f t="shared" si="0"/>
        <v>0</v>
      </c>
      <c r="M15" s="179"/>
      <c r="N15" s="226"/>
      <c r="O15" s="227"/>
      <c r="P15" s="337"/>
      <c r="Q15" s="227"/>
      <c r="R15" s="337"/>
      <c r="S15" s="227"/>
      <c r="T15" s="337"/>
      <c r="U15" s="227"/>
      <c r="V15" s="337"/>
      <c r="W15" s="227"/>
      <c r="X15" s="284"/>
      <c r="Y15" s="286"/>
      <c r="Z15" s="178">
        <f t="shared" si="2"/>
        <v>0</v>
      </c>
      <c r="AA15" s="179"/>
      <c r="AB15" s="474">
        <f t="shared" si="1"/>
        <v>0</v>
      </c>
      <c r="AC15" s="475"/>
    </row>
    <row r="16" spans="1:53" ht="24.95" customHeight="1" x14ac:dyDescent="0.2">
      <c r="A16" s="420" t="s">
        <v>191</v>
      </c>
      <c r="B16" s="421"/>
      <c r="C16" s="421"/>
      <c r="D16" s="421"/>
      <c r="E16" s="421"/>
      <c r="F16" s="422"/>
      <c r="G16" s="63" t="s">
        <v>4</v>
      </c>
      <c r="H16" s="478"/>
      <c r="I16" s="479"/>
      <c r="J16" s="291"/>
      <c r="K16" s="458"/>
      <c r="L16" s="178">
        <f t="shared" si="0"/>
        <v>0</v>
      </c>
      <c r="M16" s="179"/>
      <c r="N16" s="226"/>
      <c r="O16" s="227"/>
      <c r="P16" s="337"/>
      <c r="Q16" s="227"/>
      <c r="R16" s="337"/>
      <c r="S16" s="227"/>
      <c r="T16" s="337"/>
      <c r="U16" s="227"/>
      <c r="V16" s="337"/>
      <c r="W16" s="227"/>
      <c r="X16" s="284"/>
      <c r="Y16" s="286"/>
      <c r="Z16" s="178">
        <f t="shared" si="2"/>
        <v>0</v>
      </c>
      <c r="AA16" s="179"/>
      <c r="AB16" s="474">
        <f t="shared" si="1"/>
        <v>0</v>
      </c>
      <c r="AC16" s="475"/>
    </row>
    <row r="17" spans="1:31" ht="24.95" customHeight="1" x14ac:dyDescent="0.2">
      <c r="A17" s="420" t="s">
        <v>191</v>
      </c>
      <c r="B17" s="421"/>
      <c r="C17" s="421"/>
      <c r="D17" s="421"/>
      <c r="E17" s="421"/>
      <c r="F17" s="422"/>
      <c r="G17" s="63" t="s">
        <v>4</v>
      </c>
      <c r="H17" s="478"/>
      <c r="I17" s="479"/>
      <c r="J17" s="291"/>
      <c r="K17" s="458"/>
      <c r="L17" s="178">
        <f t="shared" si="0"/>
        <v>0</v>
      </c>
      <c r="M17" s="179"/>
      <c r="N17" s="226"/>
      <c r="O17" s="227"/>
      <c r="P17" s="337"/>
      <c r="Q17" s="227"/>
      <c r="R17" s="337"/>
      <c r="S17" s="227"/>
      <c r="T17" s="337"/>
      <c r="U17" s="227"/>
      <c r="V17" s="337"/>
      <c r="W17" s="227"/>
      <c r="X17" s="284"/>
      <c r="Y17" s="286"/>
      <c r="Z17" s="178">
        <f t="shared" si="2"/>
        <v>0</v>
      </c>
      <c r="AA17" s="179"/>
      <c r="AB17" s="474">
        <f t="shared" si="1"/>
        <v>0</v>
      </c>
      <c r="AC17" s="475"/>
    </row>
    <row r="18" spans="1:31" s="2" customFormat="1" ht="12.75" customHeight="1" x14ac:dyDescent="0.2">
      <c r="A18" s="168" t="s">
        <v>64</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71"/>
    </row>
    <row r="19" spans="1:31" ht="24.75" customHeight="1" thickBot="1" x14ac:dyDescent="0.25">
      <c r="A19" s="438" t="s">
        <v>192</v>
      </c>
      <c r="B19" s="486"/>
      <c r="C19" s="486"/>
      <c r="D19" s="486"/>
      <c r="E19" s="486"/>
      <c r="F19" s="486"/>
      <c r="G19" s="60"/>
      <c r="H19" s="464"/>
      <c r="I19" s="465"/>
      <c r="J19" s="465"/>
      <c r="K19" s="465"/>
      <c r="L19" s="157">
        <f>SUM(L11:M17)</f>
        <v>0</v>
      </c>
      <c r="M19" s="158"/>
      <c r="N19" s="163">
        <f>SUM(N11:O17)</f>
        <v>0</v>
      </c>
      <c r="O19" s="155"/>
      <c r="P19" s="155">
        <f>SUM(P11:Q17)</f>
        <v>0</v>
      </c>
      <c r="Q19" s="155"/>
      <c r="R19" s="155">
        <f>SUM(R11:S17)</f>
        <v>0</v>
      </c>
      <c r="S19" s="155"/>
      <c r="T19" s="155">
        <f>SUM(T11:U17)</f>
        <v>0</v>
      </c>
      <c r="U19" s="155"/>
      <c r="V19" s="155">
        <f>SUM(V11:W17)</f>
        <v>0</v>
      </c>
      <c r="W19" s="155"/>
      <c r="X19" s="485">
        <f>SUM(X18:Y18)</f>
        <v>0</v>
      </c>
      <c r="Y19" s="485"/>
      <c r="Z19" s="157">
        <f>SUM(Z11:AA17)</f>
        <v>0</v>
      </c>
      <c r="AA19" s="158"/>
      <c r="AB19" s="451">
        <f>IF(L19="","",(L19-Z19))</f>
        <v>0</v>
      </c>
      <c r="AC19" s="452"/>
    </row>
    <row r="21" spans="1:31" s="2" customFormat="1" ht="12.75" customHeight="1" x14ac:dyDescent="0.2">
      <c r="A21" s="411" t="s">
        <v>71</v>
      </c>
      <c r="B21" s="411"/>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15"/>
      <c r="AE21" s="15"/>
    </row>
    <row r="22" spans="1:31" ht="97.5" customHeight="1" x14ac:dyDescent="0.2">
      <c r="A22" s="481" t="s">
        <v>307</v>
      </c>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row>
    <row r="23" spans="1:31" ht="14.25" customHeight="1" x14ac:dyDescent="0.2">
      <c r="A23" s="480" t="s">
        <v>292</v>
      </c>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row>
    <row r="24" spans="1:31" ht="24" customHeight="1" x14ac:dyDescent="0.2">
      <c r="A24" s="480" t="s">
        <v>288</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row>
    <row r="25" spans="1:31" ht="12.75" customHeight="1" x14ac:dyDescent="0.2">
      <c r="A25" s="154" t="s">
        <v>193</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row>
  </sheetData>
  <sheetProtection algorithmName="SHA-512" hashValue="EVqQ8IItc2wn+UXCS6rS2jcMoNkJJI9OBa2WIN4ncBR5tK7aCvzfoI/NQB4KiN1JY603UadRGaVWSESZZ5lAaQ==" saltValue="nBUSacGSe2V8BaPpp2AsHw==" spinCount="100000" sheet="1" selectLockedCells="1"/>
  <mergeCells count="130">
    <mergeCell ref="A25:AC25"/>
    <mergeCell ref="A24:AC24"/>
    <mergeCell ref="A22:AC22"/>
    <mergeCell ref="A23:AC23"/>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 ref="Z16:AA16"/>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70" orientation="landscape" r:id="rId1"/>
  <headerFooter>
    <oddFooter xml:space="preserve">&amp;LAppendix B (Required Forms), Exhibit 14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4"/>
  <sheetViews>
    <sheetView topLeftCell="A11"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14 Budget Cover Page'!A2)</f>
        <v>Program Services:</v>
      </c>
      <c r="F1" s="5"/>
      <c r="G1" s="254" t="str">
        <f>T('Exhibit 14 Budget Cover Page'!G2)</f>
        <v>Long Term Care Facility Citation Penalty Account- Special Deposit Fund</v>
      </c>
      <c r="H1" s="254"/>
      <c r="I1" s="254"/>
      <c r="J1" s="254"/>
      <c r="K1" s="254"/>
      <c r="L1" s="254"/>
      <c r="M1" s="254"/>
      <c r="N1" s="254"/>
      <c r="O1" s="254"/>
      <c r="P1" s="254"/>
      <c r="Q1" s="254"/>
      <c r="R1" s="254"/>
      <c r="S1" s="254"/>
      <c r="T1" s="254"/>
      <c r="U1" s="254"/>
      <c r="V1" s="254"/>
      <c r="W1" s="254"/>
      <c r="X1" s="254"/>
      <c r="Y1" s="254"/>
      <c r="Z1" s="254"/>
      <c r="AA1" s="254"/>
      <c r="AB1" s="254"/>
      <c r="AC1" s="254"/>
      <c r="AD1" s="254"/>
      <c r="AN1" s="32"/>
      <c r="AO1" s="32"/>
      <c r="AP1" s="32"/>
      <c r="AQ1" s="32"/>
      <c r="AR1" s="32"/>
      <c r="AS1" s="32"/>
      <c r="AT1" s="32"/>
      <c r="AU1" s="32"/>
      <c r="AV1" s="32"/>
      <c r="AW1" s="32"/>
      <c r="AX1" s="32"/>
      <c r="AY1" s="32"/>
      <c r="AZ1" s="9" t="s">
        <v>194</v>
      </c>
      <c r="BA1" s="57" t="s">
        <v>195</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14 Budget Cover Page'!A4)</f>
        <v>Fiscal Year:</v>
      </c>
      <c r="F2" s="5"/>
      <c r="G2" s="125" t="str">
        <f>T('Exhibit 14 Budget Cover Page'!G4:AK4)</f>
        <v>2023-24</v>
      </c>
      <c r="H2" s="125"/>
      <c r="I2" s="125"/>
      <c r="J2" s="125"/>
      <c r="K2" s="125"/>
      <c r="L2" s="125"/>
      <c r="M2" s="125"/>
      <c r="N2" s="125"/>
      <c r="O2" s="125"/>
      <c r="P2" s="125"/>
      <c r="Q2" s="125"/>
      <c r="R2" s="125"/>
      <c r="S2" s="125"/>
      <c r="T2" s="125"/>
      <c r="U2" s="125"/>
      <c r="V2" s="125"/>
      <c r="W2" s="125"/>
      <c r="X2" s="125"/>
      <c r="Y2" s="125"/>
      <c r="Z2" s="125"/>
      <c r="AA2" s="125"/>
      <c r="AB2" s="125"/>
      <c r="AC2" s="125"/>
      <c r="AD2" s="125"/>
      <c r="AN2" s="32"/>
      <c r="AO2" s="32"/>
      <c r="AP2" s="32"/>
      <c r="AQ2" s="32"/>
      <c r="AR2" s="32"/>
      <c r="AS2" s="32"/>
      <c r="AT2" s="32"/>
      <c r="AU2" s="32"/>
      <c r="AV2" s="32"/>
      <c r="AW2" s="32"/>
      <c r="AX2" s="32"/>
      <c r="AY2" s="32"/>
      <c r="AZ2" s="9" t="s">
        <v>196</v>
      </c>
      <c r="BA2" s="57" t="s">
        <v>197</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14 Budget Cover Page'!A5)</f>
        <v>Subaward Number:</v>
      </c>
      <c r="B3" s="11"/>
      <c r="C3" s="11"/>
      <c r="D3" s="11"/>
      <c r="E3" s="12"/>
      <c r="F3" s="12"/>
      <c r="G3" s="255" t="str">
        <f>T('Exhibit 14 Budget Cover Page'!G5:AK5)</f>
        <v>[Enter Subaward Number]</v>
      </c>
      <c r="H3" s="255"/>
      <c r="I3" s="255"/>
      <c r="J3" s="255"/>
      <c r="K3" s="255"/>
      <c r="L3" s="255"/>
      <c r="M3" s="255"/>
      <c r="N3" s="255"/>
      <c r="O3" s="255"/>
      <c r="P3" s="255"/>
      <c r="Q3" s="255"/>
      <c r="R3" s="255"/>
      <c r="S3" s="255"/>
      <c r="T3" s="255"/>
      <c r="U3" s="255"/>
      <c r="V3" s="255"/>
      <c r="W3" s="255"/>
      <c r="X3" s="255"/>
      <c r="Y3" s="255"/>
      <c r="Z3" s="255"/>
      <c r="AA3" s="255"/>
      <c r="AB3" s="255"/>
      <c r="AC3" s="255"/>
      <c r="AD3" s="255"/>
      <c r="AE3" s="10"/>
      <c r="AF3" s="10"/>
      <c r="AG3" s="10"/>
      <c r="AH3" s="10"/>
      <c r="AI3" s="10"/>
      <c r="AJ3" s="10"/>
      <c r="AK3" s="10"/>
      <c r="AL3" s="10"/>
      <c r="AM3" s="10"/>
      <c r="AN3" s="32"/>
      <c r="AO3" s="32"/>
      <c r="AP3" s="32"/>
      <c r="AQ3" s="32"/>
      <c r="AR3" s="32"/>
      <c r="AS3" s="32"/>
      <c r="AT3" s="32"/>
      <c r="AU3" s="32"/>
      <c r="AV3" s="32"/>
      <c r="AW3" s="32"/>
      <c r="AX3" s="32"/>
      <c r="AY3" s="32"/>
      <c r="AZ3" s="9" t="s">
        <v>198</v>
      </c>
      <c r="BA3" s="57" t="s">
        <v>199</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20</v>
      </c>
      <c r="B4" s="11"/>
      <c r="C4" s="11"/>
      <c r="D4" s="11"/>
      <c r="F4" s="17"/>
      <c r="G4" s="131" t="str">
        <f>T('Exhibit 14 Budget Cover Page'!G6:L6)</f>
        <v>N/A</v>
      </c>
      <c r="H4" s="131"/>
      <c r="I4" s="131"/>
      <c r="J4" s="131"/>
      <c r="K4" s="131"/>
      <c r="L4" s="131"/>
      <c r="M4" s="131"/>
      <c r="N4" s="131"/>
      <c r="O4" s="131"/>
      <c r="P4" s="131"/>
      <c r="Q4" s="131"/>
      <c r="R4" s="20" t="s">
        <v>22</v>
      </c>
      <c r="S4" s="20"/>
      <c r="T4" s="20"/>
      <c r="U4" s="20"/>
      <c r="V4" s="20"/>
      <c r="W4" s="255" t="str">
        <f>T('Exhibit 14 Budget Cover Page'!Z6:AF6)</f>
        <v>N/A</v>
      </c>
      <c r="X4" s="255"/>
      <c r="Y4" s="255"/>
      <c r="Z4" s="255"/>
      <c r="AA4" s="255"/>
      <c r="AB4" s="255"/>
      <c r="AC4" s="255"/>
      <c r="AD4" s="255"/>
      <c r="AE4" s="8"/>
      <c r="AF4" s="8"/>
      <c r="AG4" s="8"/>
      <c r="AH4" s="9"/>
      <c r="AI4" s="9"/>
      <c r="AJ4" s="9"/>
      <c r="AK4" s="9"/>
      <c r="AL4" s="14"/>
      <c r="AM4" s="14"/>
      <c r="AN4" s="14"/>
      <c r="AO4" s="14"/>
      <c r="AP4" s="14"/>
      <c r="AQ4" s="14"/>
      <c r="AR4" s="14"/>
      <c r="AS4" s="14"/>
      <c r="AT4" s="14"/>
      <c r="AU4" s="14"/>
      <c r="AV4" s="14"/>
      <c r="AW4" s="14"/>
      <c r="AX4" s="14"/>
      <c r="AY4" s="14"/>
      <c r="AZ4" s="9" t="s">
        <v>200</v>
      </c>
      <c r="BA4" s="57" t="s">
        <v>201</v>
      </c>
      <c r="BB4" s="9" t="s">
        <v>33</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14 Budget Cover Page'!A7:F7)</f>
        <v>BIDDER'S Legal Name:</v>
      </c>
      <c r="B5" s="1"/>
      <c r="C5" s="1"/>
      <c r="D5" s="1"/>
      <c r="E5" s="1"/>
      <c r="F5" s="4"/>
      <c r="G5" s="255" t="str">
        <f>T('Exhibit 14 Budget Cover Page'!G7:AK7)</f>
        <v>[Enter Legal Name]</v>
      </c>
      <c r="H5" s="255"/>
      <c r="I5" s="255"/>
      <c r="J5" s="255"/>
      <c r="K5" s="255"/>
      <c r="L5" s="255"/>
      <c r="M5" s="255"/>
      <c r="N5" s="255"/>
      <c r="O5" s="255"/>
      <c r="P5" s="255"/>
      <c r="Q5" s="255"/>
      <c r="R5" s="131"/>
      <c r="S5" s="131"/>
      <c r="T5" s="131"/>
      <c r="U5" s="131"/>
      <c r="V5" s="131"/>
      <c r="W5" s="131"/>
      <c r="X5" s="131"/>
      <c r="Y5" s="131"/>
      <c r="Z5" s="131"/>
      <c r="AA5" s="131"/>
      <c r="AB5" s="131"/>
      <c r="AC5" s="131"/>
      <c r="AD5" s="131"/>
      <c r="AH5" s="9"/>
      <c r="AI5" s="9"/>
      <c r="AJ5" s="9"/>
      <c r="AK5" s="9"/>
      <c r="AL5" s="9"/>
      <c r="AM5" s="9"/>
      <c r="AN5" s="9"/>
      <c r="AO5" s="9"/>
      <c r="AP5" s="9"/>
      <c r="AQ5" s="9"/>
      <c r="AR5" s="9"/>
      <c r="AS5" s="9"/>
      <c r="AT5" s="9"/>
      <c r="AU5" s="9"/>
      <c r="AV5" s="9"/>
      <c r="AW5" s="9"/>
      <c r="AX5" s="9"/>
      <c r="AY5" s="9"/>
      <c r="AZ5" s="9" t="s">
        <v>202</v>
      </c>
      <c r="BA5" s="57" t="s">
        <v>203</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32" t="s">
        <v>204</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H6" s="9"/>
      <c r="AI6" s="9"/>
      <c r="AJ6" s="9"/>
      <c r="AK6" s="9"/>
      <c r="AL6" s="9"/>
      <c r="AM6" s="9"/>
      <c r="AN6" s="9"/>
      <c r="AO6" s="9"/>
      <c r="AP6" s="9"/>
      <c r="AQ6" s="9"/>
      <c r="AR6" s="9"/>
      <c r="AS6" s="9"/>
      <c r="AT6" s="9"/>
      <c r="AU6" s="9"/>
      <c r="AV6" s="9"/>
      <c r="AW6" s="9"/>
      <c r="AX6" s="9"/>
      <c r="AY6" s="9"/>
      <c r="AZ6" s="9" t="s">
        <v>205</v>
      </c>
      <c r="BA6" s="57" t="s">
        <v>206</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236" t="s">
        <v>185</v>
      </c>
      <c r="B7" s="237"/>
      <c r="C7" s="237"/>
      <c r="D7" s="237"/>
      <c r="E7" s="237"/>
      <c r="F7" s="237"/>
      <c r="G7" s="236" t="s">
        <v>149</v>
      </c>
      <c r="H7" s="236"/>
      <c r="I7" s="236" t="s">
        <v>165</v>
      </c>
      <c r="J7" s="236"/>
      <c r="K7" s="236" t="s">
        <v>77</v>
      </c>
      <c r="L7" s="418"/>
      <c r="M7" s="239" t="s">
        <v>78</v>
      </c>
      <c r="N7" s="240"/>
      <c r="O7" s="243" t="s">
        <v>274</v>
      </c>
      <c r="P7" s="244"/>
      <c r="Q7" s="418" t="s">
        <v>284</v>
      </c>
      <c r="R7" s="426"/>
      <c r="S7" s="426"/>
      <c r="T7" s="426"/>
      <c r="U7" s="426"/>
      <c r="V7" s="426"/>
      <c r="W7" s="426"/>
      <c r="X7" s="426"/>
      <c r="Y7" s="426"/>
      <c r="Z7" s="427"/>
      <c r="AA7" s="239" t="s">
        <v>151</v>
      </c>
      <c r="AB7" s="240"/>
      <c r="AC7" s="243" t="s">
        <v>80</v>
      </c>
      <c r="AD7" s="244"/>
      <c r="AH7" s="40"/>
      <c r="AI7" s="40"/>
      <c r="AJ7" s="40"/>
      <c r="AK7" s="40"/>
      <c r="AL7" s="40"/>
      <c r="AM7" s="40"/>
      <c r="AN7" s="40"/>
      <c r="AO7" s="40"/>
      <c r="AP7" s="40"/>
      <c r="AQ7" s="40"/>
      <c r="AR7" s="40"/>
      <c r="AS7" s="40"/>
      <c r="AT7" s="40"/>
      <c r="AU7" s="40"/>
      <c r="AV7" s="40"/>
      <c r="AW7" s="40"/>
      <c r="AX7" s="40"/>
      <c r="AY7" s="40"/>
      <c r="AZ7" s="9" t="s">
        <v>207</v>
      </c>
      <c r="BA7" s="57" t="s">
        <v>208</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236"/>
      <c r="B8" s="237"/>
      <c r="C8" s="237"/>
      <c r="D8" s="237"/>
      <c r="E8" s="237"/>
      <c r="F8" s="237"/>
      <c r="G8" s="236"/>
      <c r="H8" s="236"/>
      <c r="I8" s="236"/>
      <c r="J8" s="236"/>
      <c r="K8" s="236"/>
      <c r="L8" s="418"/>
      <c r="M8" s="241"/>
      <c r="N8" s="242"/>
      <c r="O8" s="245"/>
      <c r="P8" s="246"/>
      <c r="Q8" s="236" t="s">
        <v>313</v>
      </c>
      <c r="R8" s="236"/>
      <c r="S8" s="236"/>
      <c r="T8" s="236"/>
      <c r="U8" s="236" t="s">
        <v>82</v>
      </c>
      <c r="V8" s="236"/>
      <c r="W8" s="236"/>
      <c r="X8" s="236"/>
      <c r="Y8" s="238" t="s">
        <v>83</v>
      </c>
      <c r="Z8" s="251"/>
      <c r="AA8" s="241"/>
      <c r="AB8" s="242"/>
      <c r="AC8" s="241"/>
      <c r="AD8" s="250"/>
      <c r="AH8" s="40"/>
      <c r="AI8" s="40"/>
      <c r="AJ8" s="40"/>
      <c r="AK8" s="40"/>
      <c r="AL8" s="40"/>
      <c r="AM8" s="40"/>
      <c r="AN8" s="40"/>
      <c r="AO8" s="40"/>
      <c r="AP8" s="40"/>
      <c r="AQ8" s="40"/>
      <c r="AR8" s="40"/>
      <c r="AS8" s="40"/>
      <c r="AT8" s="40"/>
      <c r="AU8" s="40"/>
      <c r="AV8" s="40"/>
      <c r="AW8" s="40"/>
      <c r="AX8" s="40"/>
      <c r="AY8" s="40"/>
      <c r="AZ8" s="9"/>
      <c r="BA8" s="57" t="s">
        <v>209</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237"/>
      <c r="B9" s="237"/>
      <c r="C9" s="237"/>
      <c r="D9" s="237"/>
      <c r="E9" s="237"/>
      <c r="F9" s="237"/>
      <c r="G9" s="236"/>
      <c r="H9" s="236"/>
      <c r="I9" s="236"/>
      <c r="J9" s="236"/>
      <c r="K9" s="237"/>
      <c r="L9" s="418"/>
      <c r="M9" s="245" t="s">
        <v>84</v>
      </c>
      <c r="N9" s="253"/>
      <c r="O9" s="412" t="s">
        <v>176</v>
      </c>
      <c r="P9" s="413"/>
      <c r="Q9" s="236" t="s">
        <v>86</v>
      </c>
      <c r="R9" s="237"/>
      <c r="S9" s="236" t="s">
        <v>87</v>
      </c>
      <c r="T9" s="237"/>
      <c r="U9" s="236" t="s">
        <v>86</v>
      </c>
      <c r="V9" s="237"/>
      <c r="W9" s="236" t="s">
        <v>87</v>
      </c>
      <c r="X9" s="237"/>
      <c r="Y9" s="238" t="s">
        <v>86</v>
      </c>
      <c r="Z9" s="251"/>
      <c r="AA9" s="245" t="s">
        <v>88</v>
      </c>
      <c r="AB9" s="253"/>
      <c r="AC9" s="245" t="s">
        <v>89</v>
      </c>
      <c r="AD9" s="246"/>
      <c r="AH9" s="40"/>
      <c r="AI9" s="40"/>
      <c r="AJ9" s="40"/>
      <c r="AK9" s="40"/>
      <c r="AL9" s="40"/>
      <c r="AM9" s="40"/>
      <c r="AN9" s="40"/>
      <c r="AO9" s="40"/>
      <c r="AP9" s="40"/>
      <c r="AQ9" s="40"/>
      <c r="AR9" s="40"/>
      <c r="AS9" s="40"/>
      <c r="AT9" s="40"/>
      <c r="AU9" s="40"/>
      <c r="AV9" s="40"/>
      <c r="AW9" s="40"/>
      <c r="AX9" s="40"/>
      <c r="AY9" s="40"/>
      <c r="AZ9" s="9"/>
      <c r="BA9" s="57" t="s">
        <v>210</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71"/>
      <c r="AH10" s="42"/>
      <c r="AI10" s="42"/>
      <c r="AJ10" s="42"/>
      <c r="AK10" s="42"/>
      <c r="AL10" s="42"/>
      <c r="AM10" s="42"/>
      <c r="AN10" s="42"/>
      <c r="AO10" s="42"/>
      <c r="AP10" s="42"/>
      <c r="AQ10" s="42"/>
      <c r="AR10" s="42"/>
      <c r="AS10" s="42"/>
      <c r="AT10" s="42"/>
      <c r="AU10" s="42"/>
      <c r="AV10" s="42"/>
      <c r="AW10" s="42"/>
      <c r="AX10" s="42"/>
      <c r="AY10" s="42"/>
      <c r="AZ10" s="9"/>
      <c r="BA10" s="57" t="s">
        <v>211</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91" t="s">
        <v>212</v>
      </c>
      <c r="B11" s="492"/>
      <c r="C11" s="492"/>
      <c r="D11" s="492"/>
      <c r="E11" s="492"/>
      <c r="F11" s="493"/>
      <c r="G11" s="423"/>
      <c r="H11" s="423"/>
      <c r="I11" s="489"/>
      <c r="J11" s="489"/>
      <c r="K11" s="489"/>
      <c r="L11" s="490"/>
      <c r="M11" s="178" t="str">
        <f>IF(G11="","",G11*I11*K11)</f>
        <v/>
      </c>
      <c r="N11" s="179"/>
      <c r="O11" s="227"/>
      <c r="P11" s="199"/>
      <c r="Q11" s="199"/>
      <c r="R11" s="199"/>
      <c r="S11" s="199"/>
      <c r="T11" s="199"/>
      <c r="U11" s="199"/>
      <c r="V11" s="199"/>
      <c r="W11" s="199"/>
      <c r="X11" s="199"/>
      <c r="Y11" s="200"/>
      <c r="Z11" s="201"/>
      <c r="AA11" s="178" t="str">
        <f>IF(M11="","",SUM(O11:Z11))</f>
        <v/>
      </c>
      <c r="AB11" s="179"/>
      <c r="AC11" s="187" t="str">
        <f>IF(M11="","",(M11-AA11))</f>
        <v/>
      </c>
      <c r="AD11" s="181"/>
      <c r="AH11" s="9"/>
      <c r="AI11" s="9"/>
      <c r="AJ11" s="9"/>
      <c r="AK11" s="9"/>
      <c r="AL11" s="9"/>
      <c r="AM11" s="9"/>
      <c r="AN11" s="9"/>
      <c r="AO11" s="9"/>
      <c r="AP11" s="9"/>
      <c r="AQ11" s="9"/>
      <c r="AR11" s="9"/>
      <c r="AS11" s="9"/>
      <c r="AT11" s="9"/>
      <c r="AU11" s="9"/>
      <c r="AV11" s="9"/>
      <c r="AW11" s="9"/>
      <c r="AX11" s="9"/>
      <c r="AY11" s="9"/>
      <c r="BA11" s="57" t="s">
        <v>213</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91" t="s">
        <v>212</v>
      </c>
      <c r="B12" s="492"/>
      <c r="C12" s="492"/>
      <c r="D12" s="492"/>
      <c r="E12" s="492"/>
      <c r="F12" s="493"/>
      <c r="G12" s="423"/>
      <c r="H12" s="423"/>
      <c r="I12" s="489"/>
      <c r="J12" s="489"/>
      <c r="K12" s="489"/>
      <c r="L12" s="490"/>
      <c r="M12" s="178" t="str">
        <f t="shared" ref="M12:M17" si="0">IF(G12="","",G12*I12*K12)</f>
        <v/>
      </c>
      <c r="N12" s="179"/>
      <c r="O12" s="227"/>
      <c r="P12" s="199"/>
      <c r="Q12" s="199"/>
      <c r="R12" s="199"/>
      <c r="S12" s="199"/>
      <c r="T12" s="199"/>
      <c r="U12" s="199"/>
      <c r="V12" s="199"/>
      <c r="W12" s="199"/>
      <c r="X12" s="199"/>
      <c r="Y12" s="200"/>
      <c r="Z12" s="201"/>
      <c r="AA12" s="178" t="str">
        <f t="shared" ref="AA12:AA17" si="1">IF(M12="","",SUM(O12:Z12))</f>
        <v/>
      </c>
      <c r="AB12" s="179"/>
      <c r="AC12" s="187" t="str">
        <f t="shared" ref="AC12:AC17" si="2">IF(M12="","",(M12-AA12))</f>
        <v/>
      </c>
      <c r="AD12" s="181"/>
      <c r="AH12" s="9"/>
      <c r="AI12" s="9"/>
      <c r="AJ12" s="9"/>
      <c r="AK12" s="9"/>
      <c r="AL12" s="9"/>
      <c r="AM12" s="9"/>
      <c r="AN12" s="9"/>
      <c r="AO12" s="9"/>
      <c r="AP12" s="9"/>
      <c r="AQ12" s="9"/>
      <c r="AR12" s="9"/>
      <c r="AS12" s="9"/>
      <c r="AT12" s="9"/>
      <c r="AU12" s="9"/>
      <c r="AV12" s="9"/>
      <c r="AW12" s="9"/>
      <c r="AX12" s="9"/>
      <c r="AY12" s="9"/>
      <c r="BA12" s="57" t="s">
        <v>214</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91" t="s">
        <v>212</v>
      </c>
      <c r="B13" s="492"/>
      <c r="C13" s="492"/>
      <c r="D13" s="492"/>
      <c r="E13" s="492"/>
      <c r="F13" s="493"/>
      <c r="G13" s="423"/>
      <c r="H13" s="423"/>
      <c r="I13" s="489"/>
      <c r="J13" s="489"/>
      <c r="K13" s="489"/>
      <c r="L13" s="490"/>
      <c r="M13" s="178" t="str">
        <f>IF(G13="","",G13*I13*K13)</f>
        <v/>
      </c>
      <c r="N13" s="179"/>
      <c r="O13" s="227"/>
      <c r="P13" s="199"/>
      <c r="Q13" s="199"/>
      <c r="R13" s="199"/>
      <c r="S13" s="199"/>
      <c r="T13" s="199"/>
      <c r="U13" s="199"/>
      <c r="V13" s="199"/>
      <c r="W13" s="199"/>
      <c r="X13" s="199"/>
      <c r="Y13" s="200"/>
      <c r="Z13" s="201"/>
      <c r="AA13" s="178" t="str">
        <f>IF(M13="","",SUM(O13:Z13))</f>
        <v/>
      </c>
      <c r="AB13" s="179"/>
      <c r="AC13" s="187" t="str">
        <f>IF(M13="","",(M13-AA13))</f>
        <v/>
      </c>
      <c r="AD13" s="181"/>
      <c r="AH13" s="9"/>
      <c r="AI13" s="9"/>
      <c r="AJ13" s="9"/>
      <c r="AK13" s="9"/>
      <c r="AL13" s="9"/>
      <c r="AM13" s="9"/>
      <c r="AN13" s="9"/>
      <c r="AO13" s="9"/>
      <c r="AP13" s="9"/>
      <c r="AQ13" s="9"/>
      <c r="AR13" s="9"/>
      <c r="AS13" s="9"/>
      <c r="AT13" s="9"/>
      <c r="AU13" s="9"/>
      <c r="AV13" s="9"/>
      <c r="AW13" s="9"/>
      <c r="AX13" s="9"/>
      <c r="AY13" s="9"/>
      <c r="BA13" s="57" t="s">
        <v>215</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91" t="s">
        <v>212</v>
      </c>
      <c r="B14" s="492"/>
      <c r="C14" s="492"/>
      <c r="D14" s="492"/>
      <c r="E14" s="492"/>
      <c r="F14" s="493"/>
      <c r="G14" s="423"/>
      <c r="H14" s="423"/>
      <c r="I14" s="489"/>
      <c r="J14" s="489"/>
      <c r="K14" s="489"/>
      <c r="L14" s="490"/>
      <c r="M14" s="178" t="str">
        <f t="shared" si="0"/>
        <v/>
      </c>
      <c r="N14" s="179"/>
      <c r="O14" s="227"/>
      <c r="P14" s="199"/>
      <c r="Q14" s="199"/>
      <c r="R14" s="199"/>
      <c r="S14" s="199"/>
      <c r="T14" s="199"/>
      <c r="U14" s="199"/>
      <c r="V14" s="199"/>
      <c r="W14" s="199"/>
      <c r="X14" s="199"/>
      <c r="Y14" s="200"/>
      <c r="Z14" s="201"/>
      <c r="AA14" s="178" t="str">
        <f t="shared" si="1"/>
        <v/>
      </c>
      <c r="AB14" s="179"/>
      <c r="AC14" s="187" t="str">
        <f t="shared" si="2"/>
        <v/>
      </c>
      <c r="AD14" s="181"/>
      <c r="AH14" s="9"/>
      <c r="AI14" s="9"/>
      <c r="AJ14" s="9"/>
      <c r="AK14" s="9"/>
      <c r="AL14" s="9"/>
      <c r="AM14" s="9"/>
      <c r="AN14" s="9"/>
      <c r="AO14" s="9"/>
      <c r="AP14" s="9"/>
      <c r="AQ14" s="9"/>
      <c r="AR14" s="9"/>
      <c r="AS14" s="9"/>
      <c r="AT14" s="9"/>
      <c r="AU14" s="9"/>
      <c r="AV14" s="9"/>
      <c r="AW14" s="9"/>
      <c r="AX14" s="9"/>
      <c r="AY14" s="9"/>
      <c r="BA14" s="57" t="s">
        <v>216</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91" t="s">
        <v>212</v>
      </c>
      <c r="B15" s="492"/>
      <c r="C15" s="492"/>
      <c r="D15" s="492"/>
      <c r="E15" s="492"/>
      <c r="F15" s="493"/>
      <c r="G15" s="423"/>
      <c r="H15" s="423"/>
      <c r="I15" s="489"/>
      <c r="J15" s="489"/>
      <c r="K15" s="489"/>
      <c r="L15" s="490"/>
      <c r="M15" s="178" t="str">
        <f t="shared" ref="M15:M16" si="3">IF(G15="","",G15*I15*K15)</f>
        <v/>
      </c>
      <c r="N15" s="179"/>
      <c r="O15" s="227"/>
      <c r="P15" s="199"/>
      <c r="Q15" s="199"/>
      <c r="R15" s="199"/>
      <c r="S15" s="199"/>
      <c r="T15" s="199"/>
      <c r="U15" s="199"/>
      <c r="V15" s="199"/>
      <c r="W15" s="199"/>
      <c r="X15" s="199"/>
      <c r="Y15" s="200"/>
      <c r="Z15" s="201"/>
      <c r="AA15" s="178" t="str">
        <f t="shared" ref="AA15:AA16" si="4">IF(M15="","",SUM(O15:Z15))</f>
        <v/>
      </c>
      <c r="AB15" s="179"/>
      <c r="AC15" s="187" t="str">
        <f t="shared" ref="AC15:AC16" si="5">IF(M15="","",(M15-AA15))</f>
        <v/>
      </c>
      <c r="AD15" s="181"/>
      <c r="AH15" s="9"/>
      <c r="AI15" s="9"/>
      <c r="AJ15" s="9"/>
      <c r="AK15" s="9"/>
      <c r="AL15" s="9"/>
      <c r="AM15" s="9"/>
      <c r="AN15" s="9"/>
      <c r="AO15" s="9"/>
      <c r="AP15" s="9"/>
      <c r="AQ15" s="9"/>
      <c r="AR15" s="9"/>
      <c r="AS15" s="9"/>
      <c r="AT15" s="9"/>
      <c r="AU15" s="9"/>
      <c r="AV15" s="9"/>
      <c r="AW15" s="9"/>
      <c r="AX15" s="9"/>
      <c r="AY15" s="9"/>
      <c r="BA15" s="57" t="s">
        <v>217</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91" t="s">
        <v>212</v>
      </c>
      <c r="B16" s="492"/>
      <c r="C16" s="492"/>
      <c r="D16" s="492"/>
      <c r="E16" s="492"/>
      <c r="F16" s="493"/>
      <c r="G16" s="423"/>
      <c r="H16" s="423"/>
      <c r="I16" s="489"/>
      <c r="J16" s="489"/>
      <c r="K16" s="489"/>
      <c r="L16" s="490"/>
      <c r="M16" s="178" t="str">
        <f t="shared" si="3"/>
        <v/>
      </c>
      <c r="N16" s="179"/>
      <c r="O16" s="227"/>
      <c r="P16" s="199"/>
      <c r="Q16" s="199"/>
      <c r="R16" s="199"/>
      <c r="S16" s="199"/>
      <c r="T16" s="199"/>
      <c r="U16" s="199"/>
      <c r="V16" s="199"/>
      <c r="W16" s="199"/>
      <c r="X16" s="199"/>
      <c r="Y16" s="200"/>
      <c r="Z16" s="201"/>
      <c r="AA16" s="178" t="str">
        <f t="shared" si="4"/>
        <v/>
      </c>
      <c r="AB16" s="179"/>
      <c r="AC16" s="187" t="str">
        <f t="shared" si="5"/>
        <v/>
      </c>
      <c r="AD16" s="181"/>
      <c r="AH16" s="9"/>
      <c r="AI16" s="9"/>
      <c r="AJ16" s="9"/>
      <c r="AK16" s="9"/>
      <c r="AL16" s="9"/>
      <c r="AM16" s="9"/>
      <c r="AN16" s="9"/>
      <c r="AO16" s="9"/>
      <c r="AP16" s="9"/>
      <c r="AQ16" s="9"/>
      <c r="AR16" s="9"/>
      <c r="AS16" s="9"/>
      <c r="AT16" s="9"/>
      <c r="AU16" s="9"/>
      <c r="AV16" s="9"/>
      <c r="AW16" s="9"/>
      <c r="AX16" s="9"/>
      <c r="AY16" s="9"/>
      <c r="BA16" s="57" t="s">
        <v>218</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91" t="s">
        <v>212</v>
      </c>
      <c r="B17" s="492"/>
      <c r="C17" s="492"/>
      <c r="D17" s="492"/>
      <c r="E17" s="492"/>
      <c r="F17" s="493"/>
      <c r="G17" s="423"/>
      <c r="H17" s="423"/>
      <c r="I17" s="489"/>
      <c r="J17" s="489"/>
      <c r="K17" s="489"/>
      <c r="L17" s="490"/>
      <c r="M17" s="178" t="str">
        <f t="shared" si="0"/>
        <v/>
      </c>
      <c r="N17" s="179"/>
      <c r="O17" s="227"/>
      <c r="P17" s="199"/>
      <c r="Q17" s="199"/>
      <c r="R17" s="199"/>
      <c r="S17" s="199"/>
      <c r="T17" s="199"/>
      <c r="U17" s="199"/>
      <c r="V17" s="199"/>
      <c r="W17" s="199"/>
      <c r="X17" s="199"/>
      <c r="Y17" s="200"/>
      <c r="Z17" s="201"/>
      <c r="AA17" s="178" t="str">
        <f t="shared" si="1"/>
        <v/>
      </c>
      <c r="AB17" s="179"/>
      <c r="AC17" s="187" t="str">
        <f t="shared" si="2"/>
        <v/>
      </c>
      <c r="AD17" s="181"/>
      <c r="AH17" s="9"/>
      <c r="AI17" s="9"/>
      <c r="AJ17" s="9"/>
      <c r="AK17" s="9"/>
      <c r="AL17" s="9"/>
      <c r="AM17" s="9"/>
      <c r="AN17" s="9"/>
      <c r="AO17" s="9"/>
      <c r="AP17" s="9"/>
      <c r="AQ17" s="9"/>
      <c r="AR17" s="9"/>
      <c r="AS17" s="9"/>
      <c r="AT17" s="9"/>
      <c r="AU17" s="9"/>
      <c r="AV17" s="9"/>
      <c r="AW17" s="9"/>
      <c r="AX17" s="9"/>
      <c r="AY17" s="9"/>
      <c r="BA17" s="57"/>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91" t="s">
        <v>212</v>
      </c>
      <c r="B18" s="492"/>
      <c r="C18" s="492"/>
      <c r="D18" s="492"/>
      <c r="E18" s="492"/>
      <c r="F18" s="493"/>
      <c r="G18" s="423"/>
      <c r="H18" s="423"/>
      <c r="I18" s="489"/>
      <c r="J18" s="489"/>
      <c r="K18" s="489"/>
      <c r="L18" s="490"/>
      <c r="M18" s="178" t="str">
        <f>IF(G18="","",G18*I18*K18)</f>
        <v/>
      </c>
      <c r="N18" s="179"/>
      <c r="O18" s="227"/>
      <c r="P18" s="199"/>
      <c r="Q18" s="199"/>
      <c r="R18" s="199"/>
      <c r="S18" s="199"/>
      <c r="T18" s="199"/>
      <c r="U18" s="199"/>
      <c r="V18" s="199"/>
      <c r="W18" s="199"/>
      <c r="X18" s="199"/>
      <c r="Y18" s="200"/>
      <c r="Z18" s="201"/>
      <c r="AA18" s="178" t="str">
        <f>IF(M18="","",SUM(O18:Z18))</f>
        <v/>
      </c>
      <c r="AB18" s="179"/>
      <c r="AC18" s="187" t="str">
        <f>IF(M18="","",(M18-AA18))</f>
        <v/>
      </c>
      <c r="AD18" s="181"/>
      <c r="AH18" s="9"/>
      <c r="AI18" s="9"/>
      <c r="AJ18" s="9"/>
      <c r="AK18" s="9"/>
      <c r="AL18" s="9"/>
      <c r="AM18" s="9"/>
      <c r="AN18" s="9"/>
      <c r="AO18" s="9"/>
      <c r="AP18" s="9"/>
      <c r="AQ18" s="9"/>
      <c r="AR18" s="9"/>
      <c r="AS18" s="9"/>
      <c r="AT18" s="9"/>
      <c r="AU18" s="9"/>
      <c r="AV18" s="9"/>
      <c r="AW18" s="9"/>
      <c r="AX18" s="9"/>
      <c r="AY18" s="9"/>
      <c r="BA18" s="57"/>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91" t="s">
        <v>212</v>
      </c>
      <c r="B19" s="492"/>
      <c r="C19" s="492"/>
      <c r="D19" s="492"/>
      <c r="E19" s="492"/>
      <c r="F19" s="493"/>
      <c r="G19" s="423"/>
      <c r="H19" s="423"/>
      <c r="I19" s="489"/>
      <c r="J19" s="489"/>
      <c r="K19" s="489"/>
      <c r="L19" s="490"/>
      <c r="M19" s="178" t="str">
        <f t="shared" ref="M19:M26" si="6">IF(G19="","",G19*I19*K19)</f>
        <v/>
      </c>
      <c r="N19" s="179"/>
      <c r="O19" s="227"/>
      <c r="P19" s="199"/>
      <c r="Q19" s="199"/>
      <c r="R19" s="199"/>
      <c r="S19" s="199"/>
      <c r="T19" s="199"/>
      <c r="U19" s="199"/>
      <c r="V19" s="199"/>
      <c r="W19" s="199"/>
      <c r="X19" s="199"/>
      <c r="Y19" s="200"/>
      <c r="Z19" s="201"/>
      <c r="AA19" s="178" t="str">
        <f t="shared" ref="AA19:AA26" si="7">IF(M19="","",SUM(O19:Z19))</f>
        <v/>
      </c>
      <c r="AB19" s="179"/>
      <c r="AC19" s="187" t="str">
        <f t="shared" ref="AC19:AC26" si="8">IF(M19="","",(M19-AA19))</f>
        <v/>
      </c>
      <c r="AD19" s="181"/>
      <c r="AH19" s="9"/>
      <c r="AI19" s="9"/>
      <c r="AJ19" s="9"/>
      <c r="AK19" s="9"/>
      <c r="AL19" s="9"/>
      <c r="AM19" s="9"/>
      <c r="AN19" s="9"/>
      <c r="AO19" s="9"/>
      <c r="AP19" s="9"/>
      <c r="AQ19" s="9"/>
      <c r="AR19" s="9"/>
      <c r="AS19" s="9"/>
      <c r="AT19" s="9"/>
      <c r="AU19" s="9"/>
      <c r="AV19" s="9"/>
      <c r="AW19" s="9"/>
      <c r="AX19" s="9"/>
      <c r="AY19" s="9"/>
      <c r="BA19" s="57"/>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91" t="s">
        <v>212</v>
      </c>
      <c r="B20" s="492"/>
      <c r="C20" s="492"/>
      <c r="D20" s="492"/>
      <c r="E20" s="492"/>
      <c r="F20" s="493"/>
      <c r="G20" s="423"/>
      <c r="H20" s="423"/>
      <c r="I20" s="489"/>
      <c r="J20" s="489"/>
      <c r="K20" s="489"/>
      <c r="L20" s="490"/>
      <c r="M20" s="178" t="str">
        <f t="shared" si="6"/>
        <v/>
      </c>
      <c r="N20" s="179"/>
      <c r="O20" s="227"/>
      <c r="P20" s="199"/>
      <c r="Q20" s="199"/>
      <c r="R20" s="199"/>
      <c r="S20" s="199"/>
      <c r="T20" s="199"/>
      <c r="U20" s="199"/>
      <c r="V20" s="199"/>
      <c r="W20" s="199"/>
      <c r="X20" s="199"/>
      <c r="Y20" s="200"/>
      <c r="Z20" s="201"/>
      <c r="AA20" s="178" t="str">
        <f t="shared" si="7"/>
        <v/>
      </c>
      <c r="AB20" s="179"/>
      <c r="AC20" s="187" t="str">
        <f t="shared" si="8"/>
        <v/>
      </c>
      <c r="AD20" s="181"/>
      <c r="AH20" s="9"/>
      <c r="AI20" s="9"/>
      <c r="AJ20" s="9"/>
      <c r="AK20" s="9"/>
      <c r="AL20" s="9"/>
      <c r="AM20" s="9"/>
      <c r="AN20" s="9"/>
      <c r="AO20" s="9"/>
      <c r="AP20" s="9"/>
      <c r="AQ20" s="9"/>
      <c r="AR20" s="9"/>
      <c r="AS20" s="9"/>
      <c r="AT20" s="9"/>
      <c r="AU20" s="9"/>
      <c r="AV20" s="9"/>
      <c r="AW20" s="9"/>
      <c r="AX20" s="9"/>
      <c r="AY20" s="9"/>
      <c r="BA20" s="57"/>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91" t="s">
        <v>212</v>
      </c>
      <c r="B21" s="492"/>
      <c r="C21" s="492"/>
      <c r="D21" s="492"/>
      <c r="E21" s="492"/>
      <c r="F21" s="493"/>
      <c r="G21" s="423"/>
      <c r="H21" s="423"/>
      <c r="I21" s="489"/>
      <c r="J21" s="489"/>
      <c r="K21" s="489"/>
      <c r="L21" s="490"/>
      <c r="M21" s="178" t="str">
        <f t="shared" ref="M21:M24" si="9">IF(G21="","",G21*I21*K21)</f>
        <v/>
      </c>
      <c r="N21" s="179"/>
      <c r="O21" s="227"/>
      <c r="P21" s="199"/>
      <c r="Q21" s="199"/>
      <c r="R21" s="199"/>
      <c r="S21" s="199"/>
      <c r="T21" s="199"/>
      <c r="U21" s="199"/>
      <c r="V21" s="199"/>
      <c r="W21" s="199"/>
      <c r="X21" s="199"/>
      <c r="Y21" s="200"/>
      <c r="Z21" s="201"/>
      <c r="AA21" s="178" t="str">
        <f t="shared" ref="AA21:AA24" si="10">IF(M21="","",SUM(O21:Z21))</f>
        <v/>
      </c>
      <c r="AB21" s="179"/>
      <c r="AC21" s="187" t="str">
        <f t="shared" ref="AC21:AC24" si="11">IF(M21="","",(M21-AA21))</f>
        <v/>
      </c>
      <c r="AD21" s="181"/>
      <c r="AH21" s="9"/>
      <c r="AI21" s="9"/>
      <c r="AJ21" s="9"/>
      <c r="AK21" s="9"/>
      <c r="AL21" s="9"/>
      <c r="AM21" s="9"/>
      <c r="AN21" s="9"/>
      <c r="AO21" s="9"/>
      <c r="AP21" s="9"/>
      <c r="AQ21" s="9"/>
      <c r="AR21" s="9"/>
      <c r="AS21" s="9"/>
      <c r="AT21" s="9"/>
      <c r="AU21" s="9"/>
      <c r="AV21" s="9"/>
      <c r="AW21" s="9"/>
      <c r="AX21" s="9"/>
      <c r="AY21" s="9"/>
      <c r="BA21" s="57" t="s">
        <v>219</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91" t="s">
        <v>212</v>
      </c>
      <c r="B22" s="492"/>
      <c r="C22" s="492"/>
      <c r="D22" s="492"/>
      <c r="E22" s="492"/>
      <c r="F22" s="493"/>
      <c r="G22" s="423"/>
      <c r="H22" s="423"/>
      <c r="I22" s="489"/>
      <c r="J22" s="489"/>
      <c r="K22" s="489"/>
      <c r="L22" s="490"/>
      <c r="M22" s="178" t="str">
        <f t="shared" ref="M22:M23" si="12">IF(G22="","",G22*I22*K22)</f>
        <v/>
      </c>
      <c r="N22" s="179"/>
      <c r="O22" s="227"/>
      <c r="P22" s="199"/>
      <c r="Q22" s="199"/>
      <c r="R22" s="199"/>
      <c r="S22" s="199"/>
      <c r="T22" s="199"/>
      <c r="U22" s="199"/>
      <c r="V22" s="199"/>
      <c r="W22" s="199"/>
      <c r="X22" s="199"/>
      <c r="Y22" s="200"/>
      <c r="Z22" s="201"/>
      <c r="AA22" s="178" t="str">
        <f>IF(M22="","",SUM(O22:Z22))</f>
        <v/>
      </c>
      <c r="AB22" s="179"/>
      <c r="AC22" s="187" t="str">
        <f>IF(M22="","",(M22-AA22))</f>
        <v/>
      </c>
      <c r="AD22" s="181"/>
      <c r="AH22" s="9"/>
      <c r="AI22" s="9"/>
      <c r="AJ22" s="9"/>
      <c r="AK22" s="9"/>
      <c r="AL22" s="9"/>
      <c r="AM22" s="9"/>
      <c r="AN22" s="9"/>
      <c r="AO22" s="9"/>
      <c r="AP22" s="9"/>
      <c r="AQ22" s="9"/>
      <c r="AR22" s="9"/>
      <c r="AS22" s="9"/>
      <c r="AT22" s="9"/>
      <c r="AU22" s="9"/>
      <c r="AV22" s="9"/>
      <c r="AW22" s="9"/>
      <c r="AX22" s="9"/>
      <c r="AY22" s="9"/>
      <c r="BA22" s="57"/>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91" t="s">
        <v>212</v>
      </c>
      <c r="B23" s="492"/>
      <c r="C23" s="492"/>
      <c r="D23" s="492"/>
      <c r="E23" s="492"/>
      <c r="F23" s="493"/>
      <c r="G23" s="508"/>
      <c r="H23" s="508"/>
      <c r="I23" s="489"/>
      <c r="J23" s="489"/>
      <c r="K23" s="489"/>
      <c r="L23" s="490"/>
      <c r="M23" s="178" t="str">
        <f t="shared" si="12"/>
        <v/>
      </c>
      <c r="N23" s="179"/>
      <c r="O23" s="227"/>
      <c r="P23" s="199"/>
      <c r="Q23" s="199"/>
      <c r="R23" s="199"/>
      <c r="S23" s="199"/>
      <c r="T23" s="199"/>
      <c r="U23" s="199"/>
      <c r="V23" s="199"/>
      <c r="W23" s="199"/>
      <c r="X23" s="199"/>
      <c r="Y23" s="200"/>
      <c r="Z23" s="201"/>
      <c r="AA23" s="178" t="str">
        <f>IF(M23="","",SUM(O23:Z23))</f>
        <v/>
      </c>
      <c r="AB23" s="179"/>
      <c r="AC23" s="187" t="str">
        <f>IF(M23="","",(M23-AA23))</f>
        <v/>
      </c>
      <c r="AD23" s="181"/>
      <c r="AH23" s="9"/>
      <c r="AI23" s="9"/>
      <c r="AJ23" s="9"/>
      <c r="AK23" s="9"/>
      <c r="AL23" s="9"/>
      <c r="AM23" s="9"/>
      <c r="AN23" s="9"/>
      <c r="AO23" s="9"/>
      <c r="AP23" s="9"/>
      <c r="AQ23" s="9"/>
      <c r="AR23" s="9"/>
      <c r="AS23" s="9"/>
      <c r="AT23" s="9"/>
      <c r="AU23" s="9"/>
      <c r="AV23" s="9"/>
      <c r="AW23" s="9"/>
      <c r="AX23" s="9"/>
      <c r="AY23" s="9"/>
      <c r="BA23" s="57"/>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91" t="s">
        <v>212</v>
      </c>
      <c r="B24" s="492"/>
      <c r="C24" s="492"/>
      <c r="D24" s="492"/>
      <c r="E24" s="492"/>
      <c r="F24" s="493"/>
      <c r="G24" s="423"/>
      <c r="H24" s="423"/>
      <c r="I24" s="489"/>
      <c r="J24" s="489"/>
      <c r="K24" s="489"/>
      <c r="L24" s="490"/>
      <c r="M24" s="178" t="str">
        <f t="shared" si="9"/>
        <v/>
      </c>
      <c r="N24" s="179"/>
      <c r="O24" s="227"/>
      <c r="P24" s="199"/>
      <c r="Q24" s="199"/>
      <c r="R24" s="199"/>
      <c r="S24" s="199"/>
      <c r="T24" s="199"/>
      <c r="U24" s="199"/>
      <c r="V24" s="199"/>
      <c r="W24" s="199"/>
      <c r="X24" s="199"/>
      <c r="Y24" s="200"/>
      <c r="Z24" s="201"/>
      <c r="AA24" s="178" t="str">
        <f t="shared" si="10"/>
        <v/>
      </c>
      <c r="AB24" s="179"/>
      <c r="AC24" s="187" t="str">
        <f t="shared" si="11"/>
        <v/>
      </c>
      <c r="AD24" s="181"/>
      <c r="AH24" s="9"/>
      <c r="AI24" s="9"/>
      <c r="AJ24" s="9"/>
      <c r="AK24" s="9"/>
      <c r="AL24" s="9"/>
      <c r="AM24" s="9"/>
      <c r="AN24" s="9"/>
      <c r="AO24" s="9"/>
      <c r="AP24" s="9"/>
      <c r="AQ24" s="9"/>
      <c r="AR24" s="9"/>
      <c r="AS24" s="9"/>
      <c r="AT24" s="9"/>
      <c r="AU24" s="9"/>
      <c r="AV24" s="9"/>
      <c r="AW24" s="9"/>
      <c r="AX24" s="9"/>
      <c r="AY24" s="9"/>
      <c r="BA24" s="57" t="s">
        <v>220</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91" t="s">
        <v>212</v>
      </c>
      <c r="B25" s="492"/>
      <c r="C25" s="492"/>
      <c r="D25" s="492"/>
      <c r="E25" s="492"/>
      <c r="F25" s="493"/>
      <c r="G25" s="423"/>
      <c r="H25" s="423"/>
      <c r="I25" s="489"/>
      <c r="J25" s="489"/>
      <c r="K25" s="425"/>
      <c r="L25" s="291"/>
      <c r="M25" s="178" t="str">
        <f t="shared" ref="M25" si="13">IF(G25="","",G25*I25*K25)</f>
        <v/>
      </c>
      <c r="N25" s="179"/>
      <c r="O25" s="227"/>
      <c r="P25" s="199"/>
      <c r="Q25" s="199"/>
      <c r="R25" s="199"/>
      <c r="S25" s="199"/>
      <c r="T25" s="199"/>
      <c r="U25" s="199"/>
      <c r="V25" s="199"/>
      <c r="W25" s="199"/>
      <c r="X25" s="199"/>
      <c r="Y25" s="200"/>
      <c r="Z25" s="201"/>
      <c r="AA25" s="178" t="str">
        <f>IF(M25="","",SUM(O25:Z25))</f>
        <v/>
      </c>
      <c r="AB25" s="179"/>
      <c r="AC25" s="187" t="str">
        <f>IF(M25="","",(M25-AA25))</f>
        <v/>
      </c>
      <c r="AD25" s="181"/>
      <c r="AH25" s="9"/>
      <c r="AI25" s="9"/>
      <c r="AJ25" s="9"/>
      <c r="AK25" s="9"/>
      <c r="AL25" s="9"/>
      <c r="AM25" s="9"/>
      <c r="AN25" s="9"/>
      <c r="AO25" s="9"/>
      <c r="AP25" s="9"/>
      <c r="AQ25" s="9"/>
      <c r="AR25" s="9"/>
      <c r="AS25" s="9"/>
      <c r="AT25" s="9"/>
      <c r="AU25" s="9"/>
      <c r="AV25" s="9"/>
      <c r="AW25" s="9"/>
      <c r="AX25" s="9"/>
      <c r="AY25" s="9"/>
      <c r="BA25" s="57"/>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91" t="s">
        <v>212</v>
      </c>
      <c r="B26" s="492"/>
      <c r="C26" s="492"/>
      <c r="D26" s="492"/>
      <c r="E26" s="492"/>
      <c r="F26" s="493"/>
      <c r="G26" s="423"/>
      <c r="H26" s="423"/>
      <c r="I26" s="489"/>
      <c r="J26" s="489"/>
      <c r="K26" s="425"/>
      <c r="L26" s="291"/>
      <c r="M26" s="178" t="str">
        <f t="shared" si="6"/>
        <v/>
      </c>
      <c r="N26" s="179"/>
      <c r="O26" s="227"/>
      <c r="P26" s="199"/>
      <c r="Q26" s="199"/>
      <c r="R26" s="199"/>
      <c r="S26" s="199"/>
      <c r="T26" s="199"/>
      <c r="U26" s="199"/>
      <c r="V26" s="199"/>
      <c r="W26" s="199"/>
      <c r="X26" s="199"/>
      <c r="Y26" s="200"/>
      <c r="Z26" s="201"/>
      <c r="AA26" s="178" t="str">
        <f t="shared" si="7"/>
        <v/>
      </c>
      <c r="AB26" s="179"/>
      <c r="AC26" s="187" t="str">
        <f t="shared" si="8"/>
        <v/>
      </c>
      <c r="AD26" s="181"/>
      <c r="AH26" s="9"/>
      <c r="AI26" s="9"/>
      <c r="AJ26" s="9"/>
      <c r="AK26" s="9"/>
      <c r="AL26" s="9"/>
      <c r="AM26" s="9"/>
      <c r="AN26" s="9"/>
      <c r="AO26" s="9"/>
      <c r="AP26" s="9"/>
      <c r="AQ26" s="9"/>
      <c r="AR26" s="9"/>
      <c r="AS26" s="9"/>
      <c r="AT26" s="9"/>
      <c r="AU26" s="9"/>
      <c r="AV26" s="9"/>
      <c r="AW26" s="9"/>
      <c r="AX26" s="9"/>
      <c r="AY26" s="9"/>
      <c r="BA26" s="57" t="s">
        <v>221</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91" t="s">
        <v>212</v>
      </c>
      <c r="B27" s="492"/>
      <c r="C27" s="492"/>
      <c r="D27" s="492"/>
      <c r="E27" s="492"/>
      <c r="F27" s="493"/>
      <c r="G27" s="423"/>
      <c r="H27" s="423"/>
      <c r="I27" s="489"/>
      <c r="J27" s="489"/>
      <c r="K27" s="425"/>
      <c r="L27" s="291"/>
      <c r="M27" s="178" t="str">
        <f>IF(G27="","",G27*I27*K27)</f>
        <v/>
      </c>
      <c r="N27" s="179"/>
      <c r="O27" s="227"/>
      <c r="P27" s="199"/>
      <c r="Q27" s="199"/>
      <c r="R27" s="199"/>
      <c r="S27" s="199"/>
      <c r="T27" s="199"/>
      <c r="U27" s="199"/>
      <c r="V27" s="199"/>
      <c r="W27" s="199"/>
      <c r="X27" s="199"/>
      <c r="Y27" s="200"/>
      <c r="Z27" s="201"/>
      <c r="AA27" s="178" t="str">
        <f>IF(M27="","",SUM(O27:Z27))</f>
        <v/>
      </c>
      <c r="AB27" s="179"/>
      <c r="AC27" s="187" t="str">
        <f>IF(M27="","",(M27-AA27))</f>
        <v/>
      </c>
      <c r="AD27" s="181"/>
      <c r="AH27" s="9"/>
      <c r="AI27" s="9"/>
      <c r="AJ27" s="9"/>
      <c r="AK27" s="9"/>
      <c r="AL27" s="9"/>
      <c r="AM27" s="9"/>
      <c r="AN27" s="9"/>
      <c r="AO27" s="9"/>
      <c r="AP27" s="9"/>
      <c r="AQ27" s="9"/>
      <c r="AR27" s="9"/>
      <c r="AS27" s="9"/>
      <c r="AT27" s="9"/>
      <c r="AU27" s="9"/>
      <c r="AV27" s="9"/>
      <c r="AW27" s="9"/>
      <c r="AX27" s="9"/>
      <c r="AY27" s="9"/>
      <c r="AZ27" s="25"/>
      <c r="BA27" s="57" t="s">
        <v>222</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494" t="s">
        <v>102</v>
      </c>
      <c r="B28" s="495"/>
      <c r="C28" s="495"/>
      <c r="D28" s="495"/>
      <c r="E28" s="495"/>
      <c r="F28" s="496"/>
      <c r="G28" s="423"/>
      <c r="H28" s="423"/>
      <c r="I28" s="425"/>
      <c r="J28" s="425"/>
      <c r="K28" s="425"/>
      <c r="L28" s="291"/>
      <c r="M28" s="178" t="str">
        <f>IF(G28="","",G28*I28*K28)</f>
        <v/>
      </c>
      <c r="N28" s="179"/>
      <c r="O28" s="68"/>
      <c r="P28" s="68"/>
      <c r="Q28" s="199"/>
      <c r="R28" s="199"/>
      <c r="S28" s="199"/>
      <c r="T28" s="199"/>
      <c r="U28" s="199"/>
      <c r="V28" s="199"/>
      <c r="W28" s="199"/>
      <c r="X28" s="199"/>
      <c r="Y28" s="200"/>
      <c r="Z28" s="201"/>
      <c r="AA28" s="178" t="str">
        <f>IF(M28="","",SUM(O28:Z28))</f>
        <v/>
      </c>
      <c r="AB28" s="179"/>
      <c r="AC28" s="187" t="str">
        <f>IF(M28="","",(M28-AA28))</f>
        <v/>
      </c>
      <c r="AD28" s="181"/>
      <c r="AH28" s="9"/>
      <c r="AI28" s="9"/>
      <c r="AJ28" s="9"/>
      <c r="AK28" s="9"/>
      <c r="AL28" s="9"/>
      <c r="AM28" s="9"/>
      <c r="AN28" s="9"/>
      <c r="AO28" s="9"/>
      <c r="AP28" s="9"/>
      <c r="AQ28" s="9"/>
      <c r="AR28" s="9"/>
      <c r="AS28" s="9"/>
      <c r="AT28" s="9"/>
      <c r="AU28" s="9"/>
      <c r="AV28" s="9"/>
      <c r="AW28" s="9"/>
      <c r="AX28" s="9"/>
      <c r="AY28" s="9"/>
      <c r="AZ28" s="25"/>
      <c r="BA28" s="57" t="s">
        <v>223</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494" t="s">
        <v>102</v>
      </c>
      <c r="B29" s="495"/>
      <c r="C29" s="495"/>
      <c r="D29" s="495"/>
      <c r="E29" s="495"/>
      <c r="F29" s="496"/>
      <c r="G29" s="423"/>
      <c r="H29" s="423"/>
      <c r="I29" s="425"/>
      <c r="J29" s="425"/>
      <c r="K29" s="425"/>
      <c r="L29" s="291"/>
      <c r="M29" s="178" t="str">
        <f>IF(G29="","",G29*I29*K29)</f>
        <v/>
      </c>
      <c r="N29" s="179"/>
      <c r="O29" s="227"/>
      <c r="P29" s="199"/>
      <c r="Q29" s="199"/>
      <c r="R29" s="199"/>
      <c r="S29" s="227"/>
      <c r="T29" s="199"/>
      <c r="U29" s="199"/>
      <c r="V29" s="199"/>
      <c r="W29" s="199"/>
      <c r="X29" s="199"/>
      <c r="Y29" s="200"/>
      <c r="Z29" s="201"/>
      <c r="AA29" s="178" t="str">
        <f>IF(M29="","",SUM(O29:Z29))</f>
        <v/>
      </c>
      <c r="AB29" s="179"/>
      <c r="AC29" s="187" t="str">
        <f>IF(M29="","",(M29-AA29))</f>
        <v/>
      </c>
      <c r="AD29" s="181"/>
      <c r="AH29" s="9"/>
      <c r="AI29" s="9"/>
      <c r="AJ29" s="9"/>
      <c r="AK29" s="9"/>
      <c r="AL29" s="9"/>
      <c r="AM29" s="9"/>
      <c r="AN29" s="9"/>
      <c r="AO29" s="9"/>
      <c r="AP29" s="9"/>
      <c r="AQ29" s="9"/>
      <c r="AR29" s="9"/>
      <c r="AS29" s="9"/>
      <c r="AT29" s="9"/>
      <c r="AU29" s="9"/>
      <c r="AV29" s="9"/>
      <c r="AW29" s="9"/>
      <c r="AX29" s="9"/>
      <c r="AY29" s="9"/>
      <c r="AZ29" s="25"/>
      <c r="BA29" s="57" t="s">
        <v>224</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494" t="s">
        <v>102</v>
      </c>
      <c r="B30" s="495"/>
      <c r="C30" s="495"/>
      <c r="D30" s="495"/>
      <c r="E30" s="495"/>
      <c r="F30" s="496"/>
      <c r="G30" s="423"/>
      <c r="H30" s="423"/>
      <c r="I30" s="425"/>
      <c r="J30" s="425"/>
      <c r="K30" s="425"/>
      <c r="L30" s="291"/>
      <c r="M30" s="178" t="str">
        <f>IF(G30="","",G30*I30*K30)</f>
        <v/>
      </c>
      <c r="N30" s="179"/>
      <c r="O30" s="227"/>
      <c r="P30" s="199"/>
      <c r="Q30" s="199"/>
      <c r="R30" s="199"/>
      <c r="S30" s="199"/>
      <c r="T30" s="199"/>
      <c r="U30" s="199"/>
      <c r="V30" s="199"/>
      <c r="W30" s="199"/>
      <c r="X30" s="199"/>
      <c r="Y30" s="200"/>
      <c r="Z30" s="201"/>
      <c r="AA30" s="178" t="str">
        <f>IF(M30="","",SUM(O30:Z30))</f>
        <v/>
      </c>
      <c r="AB30" s="179"/>
      <c r="AC30" s="187" t="str">
        <f>IF(M30="","",(M30-AA30))</f>
        <v/>
      </c>
      <c r="AD30" s="181"/>
      <c r="AH30" s="9"/>
      <c r="AI30" s="9"/>
      <c r="AJ30" s="9"/>
      <c r="AK30" s="9"/>
      <c r="AL30" s="9"/>
      <c r="AM30" s="9"/>
      <c r="AN30" s="9"/>
      <c r="AO30" s="9"/>
      <c r="AP30" s="9"/>
      <c r="AQ30" s="9"/>
      <c r="AR30" s="9"/>
      <c r="AS30" s="9"/>
      <c r="AT30" s="9"/>
      <c r="AU30" s="9"/>
      <c r="AV30" s="9"/>
      <c r="AW30" s="9"/>
      <c r="AX30" s="9"/>
      <c r="AY30" s="9"/>
      <c r="AZ30" s="25"/>
      <c r="BA30" s="57" t="s">
        <v>225</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customHeight="1" x14ac:dyDescent="0.2">
      <c r="A31" s="438" t="s">
        <v>226</v>
      </c>
      <c r="B31" s="438"/>
      <c r="C31" s="438"/>
      <c r="D31" s="438"/>
      <c r="E31" s="438"/>
      <c r="F31" s="438"/>
      <c r="G31" s="464"/>
      <c r="H31" s="465"/>
      <c r="I31" s="465"/>
      <c r="J31" s="465"/>
      <c r="K31" s="465"/>
      <c r="L31" s="466"/>
      <c r="M31" s="178">
        <f>SUM(M11:N30)</f>
        <v>0</v>
      </c>
      <c r="N31" s="179"/>
      <c r="O31" s="503">
        <f>SUM(O11:P30)</f>
        <v>0</v>
      </c>
      <c r="P31" s="439"/>
      <c r="Q31" s="435">
        <f>SUM(Q11:R30)</f>
        <v>0</v>
      </c>
      <c r="R31" s="439"/>
      <c r="S31" s="435">
        <f>SUM(S11:T30)</f>
        <v>0</v>
      </c>
      <c r="T31" s="439"/>
      <c r="U31" s="435">
        <f>SUM(U11:V30)</f>
        <v>0</v>
      </c>
      <c r="V31" s="439"/>
      <c r="W31" s="435">
        <f>SUM(W11:X30)</f>
        <v>0</v>
      </c>
      <c r="X31" s="439"/>
      <c r="Y31" s="435">
        <f>SUM(Y11:Z30)</f>
        <v>0</v>
      </c>
      <c r="Z31" s="439"/>
      <c r="AA31" s="497">
        <f>SUM(O31:Z31)</f>
        <v>0</v>
      </c>
      <c r="AB31" s="498"/>
      <c r="AC31" s="499">
        <f>IF(M31="","",M31-AA31)</f>
        <v>0</v>
      </c>
      <c r="AD31" s="500"/>
      <c r="AH31" s="40"/>
      <c r="AI31" s="40"/>
      <c r="AJ31" s="40"/>
      <c r="AK31" s="40"/>
      <c r="AL31" s="40"/>
      <c r="AM31" s="40"/>
      <c r="AN31" s="40"/>
      <c r="AO31" s="40"/>
      <c r="AP31" s="40"/>
      <c r="AQ31" s="40"/>
      <c r="AR31" s="40"/>
      <c r="AS31" s="40"/>
      <c r="AT31" s="40"/>
      <c r="AU31" s="40"/>
      <c r="AV31" s="40"/>
      <c r="AW31" s="40"/>
      <c r="AX31" s="40"/>
      <c r="AY31" s="40"/>
      <c r="AZ31" s="40"/>
      <c r="BA31" s="57" t="s">
        <v>227</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customHeight="1" x14ac:dyDescent="0.2">
      <c r="A32" s="168" t="s">
        <v>99</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71"/>
      <c r="AH32" s="42"/>
      <c r="AI32" s="42"/>
      <c r="AJ32" s="42"/>
      <c r="AK32" s="42"/>
      <c r="AL32" s="42"/>
      <c r="AM32" s="42"/>
      <c r="AN32" s="42"/>
      <c r="AO32" s="42"/>
      <c r="AP32" s="42"/>
      <c r="AQ32" s="42"/>
      <c r="AR32" s="42"/>
      <c r="AS32" s="42"/>
      <c r="AT32" s="42"/>
      <c r="AU32" s="42"/>
      <c r="AV32" s="42"/>
      <c r="AW32" s="42"/>
      <c r="AX32" s="42"/>
      <c r="AY32" s="42"/>
      <c r="AZ32" s="42"/>
      <c r="BA32" s="57" t="s">
        <v>228</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customHeight="1" x14ac:dyDescent="0.2">
      <c r="A33" s="273" t="s">
        <v>229</v>
      </c>
      <c r="B33" s="273"/>
      <c r="C33" s="273"/>
      <c r="D33" s="273"/>
      <c r="E33" s="273"/>
      <c r="F33" s="273"/>
      <c r="G33" s="455"/>
      <c r="H33" s="455"/>
      <c r="I33" s="456"/>
      <c r="J33" s="456"/>
      <c r="K33" s="456"/>
      <c r="L33" s="457"/>
      <c r="M33" s="277" t="str">
        <f>IF(G33="","",G33*I33*K33)</f>
        <v/>
      </c>
      <c r="N33" s="278"/>
      <c r="O33" s="501" t="s">
        <v>230</v>
      </c>
      <c r="P33" s="502"/>
      <c r="Q33" s="454" t="s">
        <v>103</v>
      </c>
      <c r="R33" s="454"/>
      <c r="S33" s="454" t="s">
        <v>103</v>
      </c>
      <c r="T33" s="454"/>
      <c r="U33" s="454" t="s">
        <v>103</v>
      </c>
      <c r="V33" s="454"/>
      <c r="W33" s="454" t="s">
        <v>103</v>
      </c>
      <c r="X33" s="454"/>
      <c r="Y33" s="454" t="s">
        <v>103</v>
      </c>
      <c r="Z33" s="454"/>
      <c r="AA33" s="277" t="str">
        <f>IF(M33="","",SUM(O33:Z33))</f>
        <v/>
      </c>
      <c r="AB33" s="278"/>
      <c r="AC33" s="187" t="str">
        <f>IF(M33="","",(M33-AA33))</f>
        <v/>
      </c>
      <c r="AD33" s="181"/>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customHeight="1" x14ac:dyDescent="0.2">
      <c r="A34" s="164" t="s">
        <v>104</v>
      </c>
      <c r="B34" s="165"/>
      <c r="C34" s="165"/>
      <c r="D34" s="165"/>
      <c r="E34" s="165"/>
      <c r="F34" s="165"/>
      <c r="G34" s="165"/>
      <c r="H34" s="165"/>
      <c r="I34" s="165"/>
      <c r="J34" s="165"/>
      <c r="K34" s="165"/>
      <c r="L34" s="165"/>
      <c r="M34" s="166" t="str">
        <f>IF(M33="","",IF(O33&lt;=(0.1*O31),"No","Yes; please revise."))</f>
        <v/>
      </c>
      <c r="N34" s="166"/>
      <c r="O34" s="166"/>
      <c r="P34" s="166"/>
      <c r="Q34" s="166"/>
      <c r="R34" s="166"/>
      <c r="S34" s="166"/>
      <c r="T34" s="166"/>
      <c r="U34" s="166"/>
      <c r="V34" s="166"/>
      <c r="W34" s="166"/>
      <c r="X34" s="166"/>
      <c r="Y34" s="166"/>
      <c r="Z34" s="166"/>
      <c r="AA34" s="166"/>
      <c r="AB34" s="166"/>
      <c r="AC34" s="166"/>
      <c r="AD34" s="167"/>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customHeight="1" x14ac:dyDescent="0.2">
      <c r="A35" s="168" t="s">
        <v>64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1"/>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172" t="s">
        <v>231</v>
      </c>
      <c r="B36" s="172"/>
      <c r="C36" s="172"/>
      <c r="D36" s="172"/>
      <c r="E36" s="172"/>
      <c r="F36" s="172"/>
      <c r="G36" s="504"/>
      <c r="H36" s="505"/>
      <c r="I36" s="505"/>
      <c r="J36" s="505"/>
      <c r="K36" s="505"/>
      <c r="L36" s="506"/>
      <c r="M36" s="157">
        <f>SUM(M31:N33)</f>
        <v>0</v>
      </c>
      <c r="N36" s="158"/>
      <c r="O36" s="163">
        <f>SUM(O31:P33)</f>
        <v>0</v>
      </c>
      <c r="P36" s="155"/>
      <c r="Q36" s="155">
        <f>SUM(Q31:R33)</f>
        <v>0</v>
      </c>
      <c r="R36" s="155"/>
      <c r="S36" s="155">
        <f>SUM(S31:T33)</f>
        <v>0</v>
      </c>
      <c r="T36" s="155"/>
      <c r="U36" s="155">
        <f>SUM(U31:V33)</f>
        <v>0</v>
      </c>
      <c r="V36" s="155"/>
      <c r="W36" s="155">
        <f>SUM(W31:X33)</f>
        <v>0</v>
      </c>
      <c r="X36" s="155"/>
      <c r="Y36" s="155">
        <f>SUM(Y31:Z33)</f>
        <v>0</v>
      </c>
      <c r="Z36" s="155"/>
      <c r="AA36" s="157">
        <f>SUM(AA31:AB33)</f>
        <v>0</v>
      </c>
      <c r="AB36" s="158"/>
      <c r="AC36" s="272">
        <f>IF(M36="","",(M36-AA36))</f>
        <v>0</v>
      </c>
      <c r="AD36" s="160"/>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488" t="s">
        <v>71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487" t="s">
        <v>232</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23.25" customHeight="1" x14ac:dyDescent="0.2">
      <c r="A39" s="487" t="s">
        <v>308</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30"/>
      <c r="AF39" s="30"/>
      <c r="AG39" s="30"/>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37"/>
    </row>
    <row r="40" spans="1:91" s="31" customFormat="1" ht="33" customHeight="1" x14ac:dyDescent="0.2">
      <c r="A40" s="487" t="s">
        <v>309</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30"/>
      <c r="AF40" s="30"/>
      <c r="AG40" s="30"/>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37"/>
    </row>
    <row r="41" spans="1:91" s="31" customFormat="1" ht="21.75" customHeight="1" x14ac:dyDescent="0.2">
      <c r="A41" s="507" t="s">
        <v>310</v>
      </c>
      <c r="B41" s="507"/>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30"/>
      <c r="AF41" s="30"/>
      <c r="AG41" s="30"/>
    </row>
    <row r="42" spans="1:91" ht="21.75" customHeight="1" x14ac:dyDescent="0.2">
      <c r="A42" s="487" t="s">
        <v>311</v>
      </c>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H42" s="9"/>
      <c r="AI42" s="9"/>
      <c r="AJ42" s="9"/>
      <c r="AK42" s="9"/>
      <c r="AL42" s="9"/>
      <c r="AM42" s="9"/>
      <c r="AN42" s="9"/>
      <c r="AO42" s="9"/>
      <c r="AP42" s="9"/>
      <c r="AQ42" s="9"/>
      <c r="AR42" s="9"/>
      <c r="AS42" s="9"/>
      <c r="AT42" s="9"/>
      <c r="AU42" s="9"/>
      <c r="AV42" s="9"/>
      <c r="AW42" s="9"/>
      <c r="AX42" s="9"/>
      <c r="AY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32"/>
    </row>
    <row r="43" spans="1:91" ht="24" customHeight="1" x14ac:dyDescent="0.2">
      <c r="A43" s="487" t="s">
        <v>312</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H43" s="9"/>
      <c r="AI43" s="9"/>
      <c r="AJ43" s="9"/>
      <c r="AK43" s="9"/>
      <c r="AL43" s="9"/>
      <c r="AM43" s="9"/>
      <c r="AN43" s="9"/>
      <c r="AO43" s="9"/>
      <c r="AP43" s="9"/>
      <c r="AQ43" s="9"/>
      <c r="AR43" s="9"/>
      <c r="AS43" s="9"/>
      <c r="AT43" s="9"/>
      <c r="AU43" s="9"/>
      <c r="AV43" s="9"/>
      <c r="AW43" s="9"/>
      <c r="AX43" s="9"/>
      <c r="AY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32"/>
    </row>
    <row r="44" spans="1:91" x14ac:dyDescent="0.2">
      <c r="A44" s="487" t="s">
        <v>314</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Z44"/>
      <c r="BB44"/>
    </row>
    <row r="45" spans="1:91" x14ac:dyDescent="0.2">
      <c r="A45" s="154" t="s">
        <v>315</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H45" s="9"/>
      <c r="AI45" s="9"/>
      <c r="AJ45" s="9"/>
      <c r="AK45" s="9"/>
      <c r="AL45" s="9"/>
      <c r="AM45" s="9"/>
      <c r="AN45" s="9"/>
      <c r="AO45" s="9"/>
      <c r="AP45" s="9"/>
      <c r="AQ45" s="9"/>
      <c r="AR45" s="9"/>
      <c r="AS45" s="9"/>
      <c r="AT45" s="9"/>
      <c r="AU45" s="9"/>
      <c r="AV45" s="9"/>
      <c r="AW45" s="9"/>
      <c r="AX45" s="9"/>
      <c r="AY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32"/>
    </row>
    <row r="46" spans="1:91" x14ac:dyDescent="0.2">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row>
    <row r="58" spans="34:91" x14ac:dyDescent="0.2">
      <c r="AN58" s="32"/>
      <c r="AO58" s="32"/>
      <c r="AP58" s="32"/>
      <c r="AQ58" s="32"/>
      <c r="AR58" s="32"/>
      <c r="AS58" s="32"/>
      <c r="AT58" s="32"/>
      <c r="AU58" s="32"/>
      <c r="AV58" s="32"/>
      <c r="AW58" s="32"/>
      <c r="AX58" s="32"/>
      <c r="AY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row>
    <row r="59" spans="34:91" x14ac:dyDescent="0.2">
      <c r="AN59" s="32"/>
      <c r="AO59" s="32"/>
      <c r="AP59" s="32"/>
      <c r="AQ59" s="32"/>
      <c r="AR59" s="32"/>
      <c r="AS59" s="32"/>
      <c r="AT59" s="32"/>
      <c r="AU59" s="32"/>
      <c r="AV59" s="32"/>
      <c r="AW59" s="32"/>
      <c r="AX59" s="32"/>
      <c r="AY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row>
    <row r="60" spans="34:91" x14ac:dyDescent="0.2">
      <c r="AN60" s="32"/>
      <c r="AO60" s="32"/>
      <c r="AP60" s="32"/>
      <c r="AQ60" s="32"/>
      <c r="AR60" s="32"/>
      <c r="AS60" s="32"/>
      <c r="AT60" s="32"/>
      <c r="AU60" s="32"/>
      <c r="AV60" s="32"/>
      <c r="AW60" s="32"/>
      <c r="AX60" s="32"/>
      <c r="AY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row>
    <row r="61" spans="34:91" x14ac:dyDescent="0.2">
      <c r="AN61" s="32"/>
      <c r="AO61" s="32"/>
      <c r="AP61" s="32"/>
      <c r="AQ61" s="32"/>
      <c r="AR61" s="32"/>
      <c r="AS61" s="32"/>
      <c r="AT61" s="32"/>
      <c r="AU61" s="32"/>
      <c r="AV61" s="32"/>
      <c r="AW61" s="32"/>
      <c r="AX61" s="32"/>
      <c r="AY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34:91" x14ac:dyDescent="0.2">
      <c r="AN62" s="32"/>
      <c r="AO62" s="32"/>
      <c r="AP62" s="32"/>
      <c r="AQ62" s="32"/>
      <c r="AR62" s="32"/>
      <c r="AS62" s="32"/>
      <c r="AT62" s="32"/>
      <c r="AU62" s="32"/>
      <c r="AV62" s="32"/>
      <c r="AW62" s="32"/>
      <c r="AX62" s="32"/>
      <c r="AY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sheetData>
  <sheetProtection algorithmName="SHA-512" hashValue="SmbPrc9OTHTeZunCYCM4SfqmjMB0dwDD6LffpDxP1rymVQfWNn2JAShOmeWhydFDMfKgm18eMDdLFeqZZ9B72A==" saltValue="+vC8WDT4rJaWTZ025UyqXQ==" spinCount="100000" sheet="1" selectLockedCells="1"/>
  <mergeCells count="336">
    <mergeCell ref="A45:AC45"/>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Y24:Z24"/>
    <mergeCell ref="AA24:AB24"/>
    <mergeCell ref="AC24:AD24"/>
    <mergeCell ref="A24:F24"/>
    <mergeCell ref="M22:N22"/>
    <mergeCell ref="M23:N23"/>
    <mergeCell ref="M25:N25"/>
    <mergeCell ref="O22:P22"/>
    <mergeCell ref="Q22:R22"/>
    <mergeCell ref="S22:T22"/>
    <mergeCell ref="U22:V22"/>
    <mergeCell ref="W22:X22"/>
    <mergeCell ref="Y22:Z22"/>
    <mergeCell ref="O23:P23"/>
    <mergeCell ref="Q23:R23"/>
    <mergeCell ref="S23:T23"/>
    <mergeCell ref="U23:V23"/>
    <mergeCell ref="W23:X23"/>
    <mergeCell ref="Y23:Z23"/>
    <mergeCell ref="O25:P25"/>
    <mergeCell ref="Q25:R25"/>
    <mergeCell ref="S25:T25"/>
    <mergeCell ref="U25:V25"/>
    <mergeCell ref="W25:X25"/>
    <mergeCell ref="Y25:Z25"/>
    <mergeCell ref="A22:F22"/>
    <mergeCell ref="G22:H22"/>
    <mergeCell ref="S21:T21"/>
    <mergeCell ref="U21:V21"/>
    <mergeCell ref="W21:X21"/>
    <mergeCell ref="Y21:Z21"/>
    <mergeCell ref="AA21:AB21"/>
    <mergeCell ref="AC21:AD21"/>
    <mergeCell ref="G24:H24"/>
    <mergeCell ref="I24:J24"/>
    <mergeCell ref="K24:L24"/>
    <mergeCell ref="M24:N24"/>
    <mergeCell ref="O24:P24"/>
    <mergeCell ref="Q24:R24"/>
    <mergeCell ref="S24:T24"/>
    <mergeCell ref="U24:V24"/>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A20:F20"/>
    <mergeCell ref="G20:H20"/>
    <mergeCell ref="I20:J20"/>
    <mergeCell ref="K20:L20"/>
    <mergeCell ref="M20:N20"/>
    <mergeCell ref="O20:P20"/>
    <mergeCell ref="Q20:R20"/>
    <mergeCell ref="S20:T20"/>
    <mergeCell ref="U20:V20"/>
    <mergeCell ref="W18:X18"/>
    <mergeCell ref="Y18:Z18"/>
    <mergeCell ref="AA18:AB18"/>
    <mergeCell ref="AC18:AD18"/>
    <mergeCell ref="A19:F19"/>
    <mergeCell ref="G19:H19"/>
    <mergeCell ref="I19:J19"/>
    <mergeCell ref="K19:L19"/>
    <mergeCell ref="M19:N19"/>
    <mergeCell ref="O19:P19"/>
    <mergeCell ref="Q19:R19"/>
    <mergeCell ref="S19:T19"/>
    <mergeCell ref="U19:V19"/>
    <mergeCell ref="W19:X19"/>
    <mergeCell ref="Y19:Z19"/>
    <mergeCell ref="AA19:AB19"/>
    <mergeCell ref="AC19:AD19"/>
    <mergeCell ref="A18:F18"/>
    <mergeCell ref="G18:H18"/>
    <mergeCell ref="I18:J18"/>
    <mergeCell ref="K18:L18"/>
    <mergeCell ref="M18:N18"/>
    <mergeCell ref="O18:P18"/>
    <mergeCell ref="Q18:R18"/>
    <mergeCell ref="Q36:R36"/>
    <mergeCell ref="S36:T36"/>
    <mergeCell ref="U36:V36"/>
    <mergeCell ref="W36:X36"/>
    <mergeCell ref="Y36:Z36"/>
    <mergeCell ref="Q33:R33"/>
    <mergeCell ref="S33:T33"/>
    <mergeCell ref="U33:V33"/>
    <mergeCell ref="A35:AD35"/>
    <mergeCell ref="Y28:Z28"/>
    <mergeCell ref="AA28:AB28"/>
    <mergeCell ref="AC28:AD28"/>
    <mergeCell ref="Y27:Z27"/>
    <mergeCell ref="AA27:AB27"/>
    <mergeCell ref="W27:X27"/>
    <mergeCell ref="W28:X28"/>
    <mergeCell ref="AA36:AB36"/>
    <mergeCell ref="AC36:AD36"/>
    <mergeCell ref="AC33:AD33"/>
    <mergeCell ref="A38:AD38"/>
    <mergeCell ref="A34:L34"/>
    <mergeCell ref="M34:AD34"/>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A36:F36"/>
    <mergeCell ref="G36:L36"/>
    <mergeCell ref="M36:N36"/>
    <mergeCell ref="O36:P36"/>
    <mergeCell ref="AC30:AD30"/>
    <mergeCell ref="Q30:R30"/>
    <mergeCell ref="S30:T30"/>
    <mergeCell ref="U30:V30"/>
    <mergeCell ref="W30:X30"/>
    <mergeCell ref="Y30:Z30"/>
    <mergeCell ref="AA30:AB30"/>
    <mergeCell ref="W33:X33"/>
    <mergeCell ref="Y33:Z33"/>
    <mergeCell ref="AA33:AB33"/>
    <mergeCell ref="Q28:R28"/>
    <mergeCell ref="S28:T28"/>
    <mergeCell ref="U28:V28"/>
    <mergeCell ref="W31:X31"/>
    <mergeCell ref="A30:F30"/>
    <mergeCell ref="G30:H30"/>
    <mergeCell ref="I30:J30"/>
    <mergeCell ref="K30:L30"/>
    <mergeCell ref="M30:N30"/>
    <mergeCell ref="O30:P30"/>
    <mergeCell ref="AA29:AB29"/>
    <mergeCell ref="AC29:AD29"/>
    <mergeCell ref="A27:F27"/>
    <mergeCell ref="G27:H27"/>
    <mergeCell ref="I27:J27"/>
    <mergeCell ref="K27:L27"/>
    <mergeCell ref="M27:N27"/>
    <mergeCell ref="O27:P27"/>
    <mergeCell ref="W29:X29"/>
    <mergeCell ref="A29:F29"/>
    <mergeCell ref="G29:H29"/>
    <mergeCell ref="I29:J29"/>
    <mergeCell ref="K29:L29"/>
    <mergeCell ref="M29:N29"/>
    <mergeCell ref="AC27:AD27"/>
    <mergeCell ref="Q27:R27"/>
    <mergeCell ref="S27:T27"/>
    <mergeCell ref="U27:V27"/>
    <mergeCell ref="A28:F28"/>
    <mergeCell ref="G28:H28"/>
    <mergeCell ref="I28:J28"/>
    <mergeCell ref="K28:L28"/>
    <mergeCell ref="M28:N28"/>
    <mergeCell ref="S29:T29"/>
    <mergeCell ref="W14:X14"/>
    <mergeCell ref="Y14:Z14"/>
    <mergeCell ref="AA14:AB14"/>
    <mergeCell ref="A17:F17"/>
    <mergeCell ref="G17:H17"/>
    <mergeCell ref="I17:J17"/>
    <mergeCell ref="K17:L17"/>
    <mergeCell ref="M17:N17"/>
    <mergeCell ref="O17:P17"/>
    <mergeCell ref="W17:X17"/>
    <mergeCell ref="Y17:Z17"/>
    <mergeCell ref="A15:F15"/>
    <mergeCell ref="G15:H15"/>
    <mergeCell ref="I15:J15"/>
    <mergeCell ref="K15:L15"/>
    <mergeCell ref="A16:F16"/>
    <mergeCell ref="G16:H16"/>
    <mergeCell ref="I16:J16"/>
    <mergeCell ref="K16:L16"/>
    <mergeCell ref="AA15:AB15"/>
    <mergeCell ref="AA16:AB16"/>
    <mergeCell ref="U13:V13"/>
    <mergeCell ref="S18:T18"/>
    <mergeCell ref="U18:V18"/>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S14:T14"/>
    <mergeCell ref="U14:V14"/>
    <mergeCell ref="AC11:AD11"/>
    <mergeCell ref="A10:AD10"/>
    <mergeCell ref="A11:F11"/>
    <mergeCell ref="G11:H11"/>
    <mergeCell ref="Q12:R12"/>
    <mergeCell ref="S12:T12"/>
    <mergeCell ref="U12:V12"/>
    <mergeCell ref="W12:X12"/>
    <mergeCell ref="Y12:Z12"/>
    <mergeCell ref="K12:L12"/>
    <mergeCell ref="M12:N12"/>
    <mergeCell ref="O12:P12"/>
    <mergeCell ref="I12:J12"/>
    <mergeCell ref="G12:H12"/>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40:AD40"/>
    <mergeCell ref="A37:AD37"/>
    <mergeCell ref="I11:J11"/>
    <mergeCell ref="K11:L11"/>
    <mergeCell ref="M11:N11"/>
    <mergeCell ref="O11:P11"/>
    <mergeCell ref="Q11:R11"/>
    <mergeCell ref="O9:P9"/>
    <mergeCell ref="AC12:AD12"/>
    <mergeCell ref="AC14:AD14"/>
    <mergeCell ref="W13:X13"/>
    <mergeCell ref="Y13:Z13"/>
    <mergeCell ref="AA13:AB13"/>
    <mergeCell ref="AC13:AD13"/>
    <mergeCell ref="A12:F12"/>
    <mergeCell ref="S9:T9"/>
    <mergeCell ref="U9:V9"/>
    <mergeCell ref="W9:X9"/>
    <mergeCell ref="AA12:AB12"/>
    <mergeCell ref="S11:T11"/>
    <mergeCell ref="U11:V11"/>
    <mergeCell ref="W11:X11"/>
    <mergeCell ref="Y11:Z11"/>
    <mergeCell ref="AA11:AB11"/>
    <mergeCell ref="A39:AD39"/>
    <mergeCell ref="A44:AD44"/>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AA17:AB17"/>
    <mergeCell ref="AC17:AD17"/>
    <mergeCell ref="O29:P29"/>
    <mergeCell ref="Q29:R29"/>
    <mergeCell ref="U29:V29"/>
    <mergeCell ref="Y29:Z29"/>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85" orientation="landscape" r:id="rId1"/>
  <headerFooter>
    <oddFooter xml:space="preserve">&amp;LAppendix B (Required Forms), Exhibit 14 (Proposed 
Budget)&amp;RPage &amp;P
</oddFooter>
  </headerFooter>
  <rowBreaks count="1" manualBreakCount="1">
    <brk id="23"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opLeftCell="A62" zoomScaleNormal="100" zoomScaleSheetLayoutView="50" workbookViewId="0">
      <selection activeCell="A84" sqref="A84:AB84"/>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14 Budget Cover Page'!A2)</f>
        <v>Program Services:</v>
      </c>
      <c r="F1" s="254" t="str">
        <f>T('Exhibit 14 Budget Cover Page'!G2)</f>
        <v>Long Term Care Facility Citation Penalty Account- Special Deposit Fund</v>
      </c>
      <c r="G1" s="254"/>
      <c r="H1" s="254"/>
      <c r="I1" s="254"/>
      <c r="J1" s="254"/>
      <c r="K1" s="254"/>
      <c r="L1" s="254"/>
      <c r="M1" s="254"/>
      <c r="N1" s="254"/>
      <c r="O1" s="254"/>
      <c r="P1" s="254"/>
      <c r="Q1" s="254"/>
      <c r="R1" s="254"/>
      <c r="S1" s="254"/>
      <c r="T1" s="254"/>
      <c r="U1" s="254"/>
      <c r="V1" s="254"/>
      <c r="W1" s="254"/>
      <c r="X1" s="254"/>
      <c r="Y1" s="254"/>
      <c r="Z1" s="254"/>
      <c r="AA1" s="254"/>
      <c r="AB1" s="254"/>
    </row>
    <row r="2" spans="1:28" ht="23.25" customHeight="1" x14ac:dyDescent="0.2">
      <c r="A2" s="7" t="str">
        <f>T('Exhibit 14 Budget Cover Page'!A4)</f>
        <v>Fiscal Year:</v>
      </c>
      <c r="F2" s="125" t="str">
        <f>T('Exhibit 14 Budget Cover Page'!G4:AK4)</f>
        <v>2023-24</v>
      </c>
      <c r="G2" s="125"/>
      <c r="H2" s="125"/>
      <c r="I2" s="125"/>
      <c r="J2" s="125"/>
      <c r="K2" s="125"/>
      <c r="L2" s="125"/>
      <c r="M2" s="125"/>
      <c r="N2" s="125"/>
      <c r="O2" s="125"/>
      <c r="P2" s="125"/>
      <c r="Q2" s="125"/>
      <c r="R2" s="125"/>
      <c r="S2" s="125"/>
      <c r="T2" s="125"/>
      <c r="U2" s="125"/>
      <c r="V2" s="125"/>
      <c r="W2" s="125"/>
      <c r="X2" s="125"/>
      <c r="Y2" s="125"/>
      <c r="Z2" s="125"/>
      <c r="AA2" s="125"/>
      <c r="AB2" s="125"/>
    </row>
    <row r="3" spans="1:28" ht="23.25" hidden="1" customHeight="1" x14ac:dyDescent="0.2">
      <c r="A3" s="11" t="str">
        <f>T('Exhibit 14 Budget Cover Page'!A5)</f>
        <v>Subaward Number:</v>
      </c>
      <c r="B3" s="11"/>
      <c r="C3" s="11"/>
      <c r="D3" s="11"/>
      <c r="E3" s="12"/>
      <c r="F3" s="255" t="str">
        <f>T('Exhibit 14 Budget Cover Page'!G5:AK5)</f>
        <v>[Enter Subaward Number]</v>
      </c>
      <c r="G3" s="255"/>
      <c r="H3" s="255"/>
      <c r="I3" s="255"/>
      <c r="J3" s="255"/>
      <c r="K3" s="255"/>
      <c r="L3" s="255"/>
      <c r="M3" s="255"/>
      <c r="N3" s="255"/>
      <c r="O3" s="255"/>
      <c r="P3" s="255"/>
      <c r="Q3" s="255"/>
      <c r="R3" s="255"/>
      <c r="S3" s="255"/>
      <c r="T3" s="255"/>
      <c r="U3" s="255"/>
      <c r="V3" s="255"/>
      <c r="W3" s="255"/>
      <c r="X3" s="255"/>
      <c r="Y3" s="255"/>
      <c r="Z3" s="255"/>
      <c r="AA3" s="255"/>
      <c r="AB3" s="255"/>
    </row>
    <row r="4" spans="1:28" ht="23.25" hidden="1" customHeight="1" x14ac:dyDescent="0.2">
      <c r="A4" s="11" t="s">
        <v>20</v>
      </c>
      <c r="B4" s="11"/>
      <c r="C4" s="11"/>
      <c r="D4" s="11"/>
      <c r="E4" s="12"/>
      <c r="F4" s="255" t="str">
        <f>T('Exhibit 14 Budget Cover Page'!G6:L6)</f>
        <v>N/A</v>
      </c>
      <c r="G4" s="255"/>
      <c r="H4" s="255"/>
      <c r="I4" s="255"/>
      <c r="J4" s="255"/>
      <c r="K4" s="255"/>
      <c r="L4" s="255"/>
      <c r="M4" s="255"/>
      <c r="N4" s="682"/>
      <c r="O4" s="682"/>
      <c r="P4" s="682"/>
      <c r="Q4" s="300" t="s">
        <v>22</v>
      </c>
      <c r="R4" s="300"/>
      <c r="S4" s="300"/>
      <c r="T4" s="300"/>
      <c r="U4" s="300"/>
      <c r="V4" s="681" t="str">
        <f>T('Exhibit 14 Budget Cover Page'!Z6:AF6)</f>
        <v>N/A</v>
      </c>
      <c r="W4" s="681"/>
      <c r="X4" s="681"/>
      <c r="Y4" s="681"/>
      <c r="Z4" s="681"/>
      <c r="AA4" s="681"/>
      <c r="AB4" s="681"/>
    </row>
    <row r="5" spans="1:28" ht="23.25" customHeight="1" x14ac:dyDescent="0.2">
      <c r="A5" s="7" t="str">
        <f>T('Exhibit 14 Budget Cover Page'!A7:F7)</f>
        <v>BIDDER'S Legal Name:</v>
      </c>
      <c r="B5" s="1"/>
      <c r="C5" s="1"/>
      <c r="D5" s="1"/>
      <c r="E5" s="1"/>
      <c r="F5" s="131" t="str">
        <f>T('Exhibit 14 Budget Cover Page'!G7:AK7)</f>
        <v>[Enter Legal Name]</v>
      </c>
      <c r="G5" s="131"/>
      <c r="H5" s="131"/>
      <c r="I5" s="131"/>
      <c r="J5" s="131"/>
      <c r="K5" s="131"/>
      <c r="L5" s="131"/>
      <c r="M5" s="131"/>
      <c r="N5" s="131"/>
      <c r="O5" s="131"/>
      <c r="P5" s="131"/>
      <c r="Q5" s="131"/>
      <c r="R5" s="131"/>
      <c r="S5" s="131"/>
      <c r="T5" s="131"/>
      <c r="U5" s="131"/>
      <c r="V5" s="131"/>
      <c r="W5" s="131"/>
      <c r="X5" s="131"/>
      <c r="Y5" s="131"/>
      <c r="Z5" s="131"/>
      <c r="AA5" s="131"/>
      <c r="AB5" s="131"/>
    </row>
    <row r="7" spans="1:28" x14ac:dyDescent="0.2">
      <c r="A7" s="254" t="s">
        <v>233</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row>
    <row r="8" spans="1:28" ht="25.5" customHeight="1" thickBot="1" x14ac:dyDescent="0.25">
      <c r="A8" s="577" t="s">
        <v>234</v>
      </c>
      <c r="B8" s="577"/>
      <c r="C8" s="577"/>
      <c r="D8" s="577"/>
      <c r="E8" s="577"/>
      <c r="F8" s="577"/>
      <c r="G8" s="577"/>
      <c r="H8" s="579" t="s">
        <v>235</v>
      </c>
      <c r="I8" s="579"/>
      <c r="J8" s="579"/>
      <c r="K8" s="577"/>
      <c r="L8" s="577"/>
      <c r="M8" s="577"/>
      <c r="N8" s="577"/>
      <c r="O8" s="577" t="s">
        <v>236</v>
      </c>
      <c r="P8" s="577"/>
      <c r="Q8" s="577"/>
      <c r="R8" s="577"/>
      <c r="S8" s="577"/>
      <c r="T8" s="577"/>
      <c r="U8" s="578"/>
      <c r="V8" s="579" t="s">
        <v>237</v>
      </c>
      <c r="W8" s="579"/>
      <c r="X8" s="579"/>
      <c r="Y8" s="577"/>
      <c r="Z8" s="577"/>
      <c r="AA8" s="577"/>
      <c r="AB8" s="577"/>
    </row>
    <row r="9" spans="1:28" ht="45" customHeight="1" x14ac:dyDescent="0.2">
      <c r="A9" s="577"/>
      <c r="B9" s="577"/>
      <c r="C9" s="577"/>
      <c r="D9" s="577"/>
      <c r="E9" s="577"/>
      <c r="F9" s="577"/>
      <c r="G9" s="578"/>
      <c r="H9" s="689" t="s">
        <v>238</v>
      </c>
      <c r="I9" s="690"/>
      <c r="J9" s="691"/>
      <c r="K9" s="685" t="s">
        <v>239</v>
      </c>
      <c r="L9" s="684"/>
      <c r="M9" s="683" t="s">
        <v>240</v>
      </c>
      <c r="N9" s="684"/>
      <c r="O9" s="577"/>
      <c r="P9" s="577"/>
      <c r="Q9" s="577"/>
      <c r="R9" s="577"/>
      <c r="S9" s="577"/>
      <c r="T9" s="577"/>
      <c r="U9" s="578"/>
      <c r="V9" s="686" t="s">
        <v>241</v>
      </c>
      <c r="W9" s="687"/>
      <c r="X9" s="688"/>
      <c r="Y9" s="685" t="s">
        <v>239</v>
      </c>
      <c r="Z9" s="684"/>
      <c r="AA9" s="683" t="s">
        <v>240</v>
      </c>
      <c r="AB9" s="684"/>
    </row>
    <row r="10" spans="1:28" ht="15" customHeight="1" x14ac:dyDescent="0.2">
      <c r="A10" s="593" t="s">
        <v>90</v>
      </c>
      <c r="B10" s="593"/>
      <c r="C10" s="593"/>
      <c r="D10" s="593"/>
      <c r="E10" s="593"/>
      <c r="F10" s="593"/>
      <c r="G10" s="593"/>
      <c r="H10" s="594"/>
      <c r="I10" s="594"/>
      <c r="J10" s="594"/>
      <c r="K10" s="593"/>
      <c r="L10" s="593"/>
      <c r="M10" s="593"/>
      <c r="N10" s="593"/>
      <c r="O10" s="593"/>
      <c r="P10" s="593"/>
      <c r="Q10" s="593"/>
      <c r="R10" s="593"/>
      <c r="S10" s="593"/>
      <c r="T10" s="593"/>
      <c r="U10" s="593"/>
      <c r="V10" s="593"/>
      <c r="W10" s="593"/>
      <c r="X10" s="593"/>
      <c r="Y10" s="593"/>
      <c r="Z10" s="593"/>
      <c r="AA10" s="593"/>
      <c r="AB10" s="593"/>
    </row>
    <row r="11" spans="1:28" ht="25.5" customHeight="1" x14ac:dyDescent="0.2">
      <c r="A11" s="595">
        <v>1</v>
      </c>
      <c r="B11" s="596" t="s">
        <v>242</v>
      </c>
      <c r="C11" s="596"/>
      <c r="D11" s="596"/>
      <c r="E11" s="597" t="s">
        <v>278</v>
      </c>
      <c r="F11" s="597"/>
      <c r="G11" s="598"/>
      <c r="H11" s="217">
        <f>SUM('Budget Detail-Personnel (Staff)'!M44:N44)</f>
        <v>0</v>
      </c>
      <c r="I11" s="526"/>
      <c r="J11" s="218"/>
      <c r="K11" s="583"/>
      <c r="L11" s="584"/>
      <c r="M11" s="585"/>
      <c r="N11" s="584"/>
      <c r="O11" s="763">
        <v>1</v>
      </c>
      <c r="P11" s="754" t="s">
        <v>279</v>
      </c>
      <c r="Q11" s="755"/>
      <c r="R11" s="756"/>
      <c r="S11" s="766" t="s">
        <v>278</v>
      </c>
      <c r="T11" s="767"/>
      <c r="U11" s="768"/>
      <c r="V11" s="727">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728"/>
      <c r="X11" s="729"/>
      <c r="Y11" s="736"/>
      <c r="Z11" s="737"/>
      <c r="AA11" s="742"/>
      <c r="AB11" s="737"/>
    </row>
    <row r="12" spans="1:28" ht="25.5" customHeight="1" x14ac:dyDescent="0.2">
      <c r="A12" s="595"/>
      <c r="B12" s="596"/>
      <c r="C12" s="596"/>
      <c r="D12" s="596"/>
      <c r="E12" s="586" t="s">
        <v>290</v>
      </c>
      <c r="F12" s="586"/>
      <c r="G12" s="587"/>
      <c r="H12" s="523">
        <f>SUM('Budget Detail-Personnel (Staff)'!O44:P44,'Budget Detail-Personnel (Staff)'!S44:T44,'Budget Detail-Personnel (Staff)'!W44:X44)</f>
        <v>0</v>
      </c>
      <c r="I12" s="524"/>
      <c r="J12" s="525"/>
      <c r="K12" s="588"/>
      <c r="L12" s="589"/>
      <c r="M12" s="590"/>
      <c r="N12" s="589"/>
      <c r="O12" s="764"/>
      <c r="P12" s="757"/>
      <c r="Q12" s="758"/>
      <c r="R12" s="759"/>
      <c r="S12" s="769"/>
      <c r="T12" s="770"/>
      <c r="U12" s="771"/>
      <c r="V12" s="730"/>
      <c r="W12" s="731"/>
      <c r="X12" s="732"/>
      <c r="Y12" s="738"/>
      <c r="Z12" s="739"/>
      <c r="AA12" s="743"/>
      <c r="AB12" s="739"/>
    </row>
    <row r="13" spans="1:28" ht="25.5" customHeight="1" x14ac:dyDescent="0.2">
      <c r="A13" s="595"/>
      <c r="B13" s="596"/>
      <c r="C13" s="596"/>
      <c r="D13" s="596"/>
      <c r="E13" s="586" t="s">
        <v>291</v>
      </c>
      <c r="F13" s="586"/>
      <c r="G13" s="587"/>
      <c r="H13" s="523">
        <f>SUM('Budget Detail-Personnel (Staff)'!Q44:R44,'Budget Detail-Personnel (Staff)'!U44:V44)</f>
        <v>0</v>
      </c>
      <c r="I13" s="524"/>
      <c r="J13" s="525"/>
      <c r="K13" s="509"/>
      <c r="L13" s="510"/>
      <c r="M13" s="417"/>
      <c r="N13" s="510"/>
      <c r="O13" s="764"/>
      <c r="P13" s="757"/>
      <c r="Q13" s="758"/>
      <c r="R13" s="759"/>
      <c r="S13" s="769"/>
      <c r="T13" s="770"/>
      <c r="U13" s="771"/>
      <c r="V13" s="730"/>
      <c r="W13" s="731"/>
      <c r="X13" s="732"/>
      <c r="Y13" s="738"/>
      <c r="Z13" s="739"/>
      <c r="AA13" s="743"/>
      <c r="AB13" s="739"/>
    </row>
    <row r="14" spans="1:28" ht="25.5" customHeight="1" x14ac:dyDescent="0.2">
      <c r="A14" s="602">
        <v>2</v>
      </c>
      <c r="B14" s="596" t="s">
        <v>243</v>
      </c>
      <c r="C14" s="596"/>
      <c r="D14" s="596"/>
      <c r="E14" s="597" t="s">
        <v>278</v>
      </c>
      <c r="F14" s="597"/>
      <c r="G14" s="598"/>
      <c r="H14" s="523">
        <f>SUM('Budget Detail-Personnel(OmbRep)'!M37:N37)</f>
        <v>0</v>
      </c>
      <c r="I14" s="524"/>
      <c r="J14" s="525"/>
      <c r="K14" s="509"/>
      <c r="L14" s="510"/>
      <c r="M14" s="417"/>
      <c r="N14" s="510"/>
      <c r="O14" s="764"/>
      <c r="P14" s="757"/>
      <c r="Q14" s="758"/>
      <c r="R14" s="759"/>
      <c r="S14" s="769"/>
      <c r="T14" s="770"/>
      <c r="U14" s="771"/>
      <c r="V14" s="730"/>
      <c r="W14" s="731"/>
      <c r="X14" s="732"/>
      <c r="Y14" s="738"/>
      <c r="Z14" s="739"/>
      <c r="AA14" s="743"/>
      <c r="AB14" s="739"/>
    </row>
    <row r="15" spans="1:28" ht="25.5" customHeight="1" x14ac:dyDescent="0.2">
      <c r="A15" s="603"/>
      <c r="B15" s="596"/>
      <c r="C15" s="596"/>
      <c r="D15" s="596"/>
      <c r="E15" s="586" t="s">
        <v>290</v>
      </c>
      <c r="F15" s="586"/>
      <c r="G15" s="587"/>
      <c r="H15" s="523">
        <f>SUM('Budget Detail-Personnel(OmbRep)'!O37:P37,'Budget Detail-Personnel(OmbRep)'!S37:T37,'Budget Detail-Personnel(OmbRep)'!W37:X37)</f>
        <v>0</v>
      </c>
      <c r="I15" s="524"/>
      <c r="J15" s="525"/>
      <c r="K15" s="509"/>
      <c r="L15" s="510"/>
      <c r="M15" s="417"/>
      <c r="N15" s="510"/>
      <c r="O15" s="764"/>
      <c r="P15" s="757"/>
      <c r="Q15" s="758"/>
      <c r="R15" s="759"/>
      <c r="S15" s="769"/>
      <c r="T15" s="770"/>
      <c r="U15" s="771"/>
      <c r="V15" s="730"/>
      <c r="W15" s="731"/>
      <c r="X15" s="732"/>
      <c r="Y15" s="738"/>
      <c r="Z15" s="739"/>
      <c r="AA15" s="743"/>
      <c r="AB15" s="739"/>
    </row>
    <row r="16" spans="1:28" ht="25.5" customHeight="1" x14ac:dyDescent="0.2">
      <c r="A16" s="604"/>
      <c r="B16" s="596"/>
      <c r="C16" s="596"/>
      <c r="D16" s="596"/>
      <c r="E16" s="586" t="s">
        <v>291</v>
      </c>
      <c r="F16" s="586"/>
      <c r="G16" s="587"/>
      <c r="H16" s="523">
        <f>SUM('Budget Detail-Personnel(OmbRep)'!Q37:R37,'Budget Detail-Personnel(OmbRep)'!U37:V37)</f>
        <v>0</v>
      </c>
      <c r="I16" s="524"/>
      <c r="J16" s="525"/>
      <c r="K16" s="509"/>
      <c r="L16" s="510"/>
      <c r="M16" s="417"/>
      <c r="N16" s="510"/>
      <c r="O16" s="764"/>
      <c r="P16" s="757"/>
      <c r="Q16" s="758"/>
      <c r="R16" s="759"/>
      <c r="S16" s="769"/>
      <c r="T16" s="770"/>
      <c r="U16" s="771"/>
      <c r="V16" s="730"/>
      <c r="W16" s="731"/>
      <c r="X16" s="732"/>
      <c r="Y16" s="738"/>
      <c r="Z16" s="739"/>
      <c r="AA16" s="743"/>
      <c r="AB16" s="739"/>
    </row>
    <row r="17" spans="1:28" ht="25.5" customHeight="1" x14ac:dyDescent="0.2">
      <c r="A17" s="65">
        <v>3</v>
      </c>
      <c r="B17" s="596" t="s">
        <v>244</v>
      </c>
      <c r="C17" s="596"/>
      <c r="D17" s="596"/>
      <c r="E17" s="586" t="s">
        <v>291</v>
      </c>
      <c r="F17" s="586"/>
      <c r="G17" s="587"/>
      <c r="H17" s="523">
        <f>SUM('Budget Detail-Volunteers'!P20:Q20,'Budget Detail-Volunteers'!R20:S20)</f>
        <v>0</v>
      </c>
      <c r="I17" s="524"/>
      <c r="J17" s="525"/>
      <c r="K17" s="509"/>
      <c r="L17" s="510"/>
      <c r="M17" s="417"/>
      <c r="N17" s="510"/>
      <c r="O17" s="764"/>
      <c r="P17" s="757"/>
      <c r="Q17" s="758"/>
      <c r="R17" s="759"/>
      <c r="S17" s="769"/>
      <c r="T17" s="770"/>
      <c r="U17" s="771"/>
      <c r="V17" s="730"/>
      <c r="W17" s="731"/>
      <c r="X17" s="732"/>
      <c r="Y17" s="738"/>
      <c r="Z17" s="739"/>
      <c r="AA17" s="743"/>
      <c r="AB17" s="739"/>
    </row>
    <row r="18" spans="1:28" ht="25.5" customHeight="1" x14ac:dyDescent="0.2">
      <c r="A18" s="602">
        <v>4</v>
      </c>
      <c r="B18" s="596" t="s">
        <v>245</v>
      </c>
      <c r="C18" s="596"/>
      <c r="D18" s="596"/>
      <c r="E18" s="597" t="s">
        <v>278</v>
      </c>
      <c r="F18" s="597"/>
      <c r="G18" s="598"/>
      <c r="H18" s="523">
        <f>SUM('Budget Detail-Volunteer(OmbRep)'!N23:O23)</f>
        <v>0</v>
      </c>
      <c r="I18" s="524"/>
      <c r="J18" s="525"/>
      <c r="K18" s="509"/>
      <c r="L18" s="510"/>
      <c r="M18" s="417"/>
      <c r="N18" s="510"/>
      <c r="O18" s="764"/>
      <c r="P18" s="757"/>
      <c r="Q18" s="758"/>
      <c r="R18" s="759"/>
      <c r="S18" s="769"/>
      <c r="T18" s="770"/>
      <c r="U18" s="771"/>
      <c r="V18" s="730"/>
      <c r="W18" s="731"/>
      <c r="X18" s="732"/>
      <c r="Y18" s="738"/>
      <c r="Z18" s="739"/>
      <c r="AA18" s="743"/>
      <c r="AB18" s="739"/>
    </row>
    <row r="19" spans="1:28" ht="25.5" customHeight="1" x14ac:dyDescent="0.2">
      <c r="A19" s="603"/>
      <c r="B19" s="596"/>
      <c r="C19" s="596"/>
      <c r="D19" s="596"/>
      <c r="E19" s="586" t="s">
        <v>290</v>
      </c>
      <c r="F19" s="586"/>
      <c r="G19" s="587"/>
      <c r="H19" s="523">
        <f>SUM('Budget Detail-Volunteer(OmbRep)'!P23:Q23,'Budget Detail-Volunteer(OmbRep)'!T23:U23,'Budget Detail-Volunteer(OmbRep)'!X23:Y23)</f>
        <v>0</v>
      </c>
      <c r="I19" s="524"/>
      <c r="J19" s="525"/>
      <c r="K19" s="509"/>
      <c r="L19" s="510"/>
      <c r="M19" s="417"/>
      <c r="N19" s="510"/>
      <c r="O19" s="764"/>
      <c r="P19" s="757"/>
      <c r="Q19" s="758"/>
      <c r="R19" s="759"/>
      <c r="S19" s="769"/>
      <c r="T19" s="770"/>
      <c r="U19" s="771"/>
      <c r="V19" s="730"/>
      <c r="W19" s="731"/>
      <c r="X19" s="732"/>
      <c r="Y19" s="738"/>
      <c r="Z19" s="739"/>
      <c r="AA19" s="743"/>
      <c r="AB19" s="739"/>
    </row>
    <row r="20" spans="1:28" ht="25.5" customHeight="1" x14ac:dyDescent="0.2">
      <c r="A20" s="604"/>
      <c r="B20" s="596"/>
      <c r="C20" s="596"/>
      <c r="D20" s="596"/>
      <c r="E20" s="586" t="s">
        <v>291</v>
      </c>
      <c r="F20" s="586"/>
      <c r="G20" s="587"/>
      <c r="H20" s="523">
        <f>SUM('Budget Detail-Volunteer(OmbRep)'!R23:S23,'Budget Detail-Volunteer(OmbRep)'!V23:W23)</f>
        <v>0</v>
      </c>
      <c r="I20" s="524"/>
      <c r="J20" s="525"/>
      <c r="K20" s="509"/>
      <c r="L20" s="510"/>
      <c r="M20" s="417"/>
      <c r="N20" s="510"/>
      <c r="O20" s="765"/>
      <c r="P20" s="760"/>
      <c r="Q20" s="761"/>
      <c r="R20" s="762"/>
      <c r="S20" s="772"/>
      <c r="T20" s="773"/>
      <c r="U20" s="774"/>
      <c r="V20" s="733"/>
      <c r="W20" s="734"/>
      <c r="X20" s="735"/>
      <c r="Y20" s="740"/>
      <c r="Z20" s="741"/>
      <c r="AA20" s="744"/>
      <c r="AB20" s="741"/>
    </row>
    <row r="21" spans="1:28" ht="25.5" customHeight="1" x14ac:dyDescent="0.2">
      <c r="A21" s="595">
        <v>5</v>
      </c>
      <c r="B21" s="596" t="s">
        <v>246</v>
      </c>
      <c r="C21" s="596"/>
      <c r="D21" s="596"/>
      <c r="E21" s="597" t="s">
        <v>278</v>
      </c>
      <c r="F21" s="597"/>
      <c r="G21" s="598"/>
      <c r="H21" s="217">
        <f>SUM('Budget Detail-Vol Exp.'!M19:N19)</f>
        <v>0</v>
      </c>
      <c r="I21" s="526"/>
      <c r="J21" s="218"/>
      <c r="K21" s="583"/>
      <c r="L21" s="584"/>
      <c r="M21" s="585"/>
      <c r="N21" s="584"/>
      <c r="O21" s="646">
        <v>2</v>
      </c>
      <c r="P21" s="625" t="s">
        <v>247</v>
      </c>
      <c r="Q21" s="626"/>
      <c r="R21" s="627"/>
      <c r="S21" s="619" t="s">
        <v>290</v>
      </c>
      <c r="T21" s="620"/>
      <c r="U21" s="775"/>
      <c r="V21" s="634">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635"/>
      <c r="X21" s="636"/>
      <c r="Y21" s="751"/>
      <c r="Z21" s="746"/>
      <c r="AA21" s="745"/>
      <c r="AB21" s="746"/>
    </row>
    <row r="22" spans="1:28" ht="25.5" customHeight="1" x14ac:dyDescent="0.2">
      <c r="A22" s="595"/>
      <c r="B22" s="596"/>
      <c r="C22" s="596"/>
      <c r="D22" s="596"/>
      <c r="E22" s="586" t="s">
        <v>290</v>
      </c>
      <c r="F22" s="586"/>
      <c r="G22" s="587"/>
      <c r="H22" s="523">
        <f>SUM('Budget Detail-Vol Exp.'!O19:P19,'Budget Detail-Vol Exp.'!S19:T19,'Budget Detail-Vol Exp.'!W19:X19)</f>
        <v>0</v>
      </c>
      <c r="I22" s="524"/>
      <c r="J22" s="525"/>
      <c r="K22" s="588"/>
      <c r="L22" s="589"/>
      <c r="M22" s="590"/>
      <c r="N22" s="589"/>
      <c r="O22" s="647"/>
      <c r="P22" s="628"/>
      <c r="Q22" s="629"/>
      <c r="R22" s="630"/>
      <c r="S22" s="621"/>
      <c r="T22" s="622"/>
      <c r="U22" s="776"/>
      <c r="V22" s="637"/>
      <c r="W22" s="638"/>
      <c r="X22" s="639"/>
      <c r="Y22" s="752"/>
      <c r="Z22" s="748"/>
      <c r="AA22" s="747"/>
      <c r="AB22" s="748"/>
    </row>
    <row r="23" spans="1:28" ht="25.5" customHeight="1" x14ac:dyDescent="0.2">
      <c r="A23" s="595"/>
      <c r="B23" s="596"/>
      <c r="C23" s="596"/>
      <c r="D23" s="596"/>
      <c r="E23" s="586" t="s">
        <v>291</v>
      </c>
      <c r="F23" s="586"/>
      <c r="G23" s="587"/>
      <c r="H23" s="523">
        <f>SUM('Budget Detail-Vol Exp.'!Q19:R19,'Budget Detail-Vol Exp.'!U19:V19)</f>
        <v>0</v>
      </c>
      <c r="I23" s="524"/>
      <c r="J23" s="525"/>
      <c r="K23" s="509"/>
      <c r="L23" s="510"/>
      <c r="M23" s="417"/>
      <c r="N23" s="510"/>
      <c r="O23" s="647"/>
      <c r="P23" s="628"/>
      <c r="Q23" s="629"/>
      <c r="R23" s="630"/>
      <c r="S23" s="621"/>
      <c r="T23" s="622"/>
      <c r="U23" s="776"/>
      <c r="V23" s="637"/>
      <c r="W23" s="638"/>
      <c r="X23" s="639"/>
      <c r="Y23" s="752"/>
      <c r="Z23" s="748"/>
      <c r="AA23" s="747"/>
      <c r="AB23" s="748"/>
    </row>
    <row r="24" spans="1:28" ht="25.5" customHeight="1" x14ac:dyDescent="0.2">
      <c r="A24" s="602">
        <v>6</v>
      </c>
      <c r="B24" s="596" t="s">
        <v>248</v>
      </c>
      <c r="C24" s="596"/>
      <c r="D24" s="596"/>
      <c r="E24" s="597" t="s">
        <v>278</v>
      </c>
      <c r="F24" s="597"/>
      <c r="G24" s="598"/>
      <c r="H24" s="523">
        <f>SUM('Budget Detail-Vol(OmbRep) Exp'!M19:N19)</f>
        <v>0</v>
      </c>
      <c r="I24" s="524"/>
      <c r="J24" s="525"/>
      <c r="K24" s="509"/>
      <c r="L24" s="510"/>
      <c r="M24" s="417"/>
      <c r="N24" s="510"/>
      <c r="O24" s="647"/>
      <c r="P24" s="628"/>
      <c r="Q24" s="629"/>
      <c r="R24" s="630"/>
      <c r="S24" s="621"/>
      <c r="T24" s="622"/>
      <c r="U24" s="776"/>
      <c r="V24" s="637"/>
      <c r="W24" s="638"/>
      <c r="X24" s="639"/>
      <c r="Y24" s="752"/>
      <c r="Z24" s="748"/>
      <c r="AA24" s="747"/>
      <c r="AB24" s="748"/>
    </row>
    <row r="25" spans="1:28" ht="25.5" customHeight="1" x14ac:dyDescent="0.2">
      <c r="A25" s="603"/>
      <c r="B25" s="596"/>
      <c r="C25" s="596"/>
      <c r="D25" s="596"/>
      <c r="E25" s="586" t="s">
        <v>290</v>
      </c>
      <c r="F25" s="586"/>
      <c r="G25" s="587"/>
      <c r="H25" s="523">
        <f>SUM('Budget Detail-Vol(OmbRep) Exp'!O19:P19,'Budget Detail-Vol(OmbRep) Exp'!S19:T19,'Budget Detail-Vol(OmbRep) Exp'!W19:X19)</f>
        <v>0</v>
      </c>
      <c r="I25" s="524"/>
      <c r="J25" s="525"/>
      <c r="K25" s="509"/>
      <c r="L25" s="510"/>
      <c r="M25" s="417"/>
      <c r="N25" s="510"/>
      <c r="O25" s="647"/>
      <c r="P25" s="628"/>
      <c r="Q25" s="629"/>
      <c r="R25" s="630"/>
      <c r="S25" s="621"/>
      <c r="T25" s="622"/>
      <c r="U25" s="776"/>
      <c r="V25" s="637"/>
      <c r="W25" s="638"/>
      <c r="X25" s="639"/>
      <c r="Y25" s="752"/>
      <c r="Z25" s="748"/>
      <c r="AA25" s="747"/>
      <c r="AB25" s="748"/>
    </row>
    <row r="26" spans="1:28" ht="25.5" customHeight="1" x14ac:dyDescent="0.2">
      <c r="A26" s="604"/>
      <c r="B26" s="596"/>
      <c r="C26" s="596"/>
      <c r="D26" s="596"/>
      <c r="E26" s="586" t="s">
        <v>291</v>
      </c>
      <c r="F26" s="586"/>
      <c r="G26" s="587"/>
      <c r="H26" s="523">
        <f>SUM('Budget Detail-Vol(OmbRep) Exp'!Q19:R19,'Budget Detail-Vol(OmbRep) Exp'!U19:V19)</f>
        <v>0</v>
      </c>
      <c r="I26" s="524"/>
      <c r="J26" s="525"/>
      <c r="K26" s="509"/>
      <c r="L26" s="510"/>
      <c r="M26" s="417"/>
      <c r="N26" s="510"/>
      <c r="O26" s="647"/>
      <c r="P26" s="628"/>
      <c r="Q26" s="629"/>
      <c r="R26" s="630"/>
      <c r="S26" s="623"/>
      <c r="T26" s="624"/>
      <c r="U26" s="777"/>
      <c r="V26" s="640"/>
      <c r="W26" s="641"/>
      <c r="X26" s="642"/>
      <c r="Y26" s="753"/>
      <c r="Z26" s="750"/>
      <c r="AA26" s="749"/>
      <c r="AB26" s="750"/>
    </row>
    <row r="27" spans="1:28" ht="25.5" customHeight="1" x14ac:dyDescent="0.2">
      <c r="A27" s="605">
        <v>7</v>
      </c>
      <c r="B27" s="606" t="s">
        <v>249</v>
      </c>
      <c r="C27" s="606"/>
      <c r="D27" s="606"/>
      <c r="E27" s="597" t="s">
        <v>278</v>
      </c>
      <c r="F27" s="597"/>
      <c r="G27" s="598"/>
      <c r="H27" s="217">
        <f>SUM('Budget Detail-LowerTierSubaward'!O18:P18)</f>
        <v>0</v>
      </c>
      <c r="I27" s="526"/>
      <c r="J27" s="218"/>
      <c r="K27" s="591"/>
      <c r="L27" s="592"/>
      <c r="M27" s="601"/>
      <c r="N27" s="592"/>
      <c r="O27" s="647"/>
      <c r="P27" s="628"/>
      <c r="Q27" s="629"/>
      <c r="R27" s="630"/>
      <c r="S27" s="619" t="s">
        <v>291</v>
      </c>
      <c r="T27" s="620"/>
      <c r="U27" s="620"/>
      <c r="V27" s="544">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545"/>
      <c r="X27" s="546"/>
      <c r="Y27" s="514"/>
      <c r="Z27" s="515"/>
      <c r="AA27" s="520"/>
      <c r="AB27" s="515"/>
    </row>
    <row r="28" spans="1:28" ht="25.5" customHeight="1" x14ac:dyDescent="0.2">
      <c r="A28" s="605"/>
      <c r="B28" s="606"/>
      <c r="C28" s="606"/>
      <c r="D28" s="606"/>
      <c r="E28" s="586" t="s">
        <v>290</v>
      </c>
      <c r="F28" s="586"/>
      <c r="G28" s="587"/>
      <c r="H28" s="523">
        <f>SUM('Budget Detail-LowerTierSubaward'!Q18:R18,'Budget Detail-LowerTierSubaward'!U18:V18,'Budget Detail-LowerTierSubaward'!Y18:Z18)</f>
        <v>0</v>
      </c>
      <c r="I28" s="524"/>
      <c r="J28" s="525"/>
      <c r="K28" s="509"/>
      <c r="L28" s="510"/>
      <c r="M28" s="417"/>
      <c r="N28" s="510"/>
      <c r="O28" s="647"/>
      <c r="P28" s="628"/>
      <c r="Q28" s="629"/>
      <c r="R28" s="630"/>
      <c r="S28" s="621"/>
      <c r="T28" s="622"/>
      <c r="U28" s="622"/>
      <c r="V28" s="547"/>
      <c r="W28" s="548"/>
      <c r="X28" s="549"/>
      <c r="Y28" s="516"/>
      <c r="Z28" s="517"/>
      <c r="AA28" s="521"/>
      <c r="AB28" s="517"/>
    </row>
    <row r="29" spans="1:28" ht="25.5" customHeight="1" x14ac:dyDescent="0.2">
      <c r="A29" s="605"/>
      <c r="B29" s="606"/>
      <c r="C29" s="606"/>
      <c r="D29" s="606"/>
      <c r="E29" s="586" t="s">
        <v>291</v>
      </c>
      <c r="F29" s="586"/>
      <c r="G29" s="587"/>
      <c r="H29" s="523">
        <f>SUM('Budget Detail-LowerTierSubaward'!S18:T18,'Budget Detail-LowerTierSubaward'!W18:X18)</f>
        <v>0</v>
      </c>
      <c r="I29" s="524"/>
      <c r="J29" s="525"/>
      <c r="K29" s="509"/>
      <c r="L29" s="510"/>
      <c r="M29" s="417"/>
      <c r="N29" s="510"/>
      <c r="O29" s="648"/>
      <c r="P29" s="631"/>
      <c r="Q29" s="632"/>
      <c r="R29" s="633"/>
      <c r="S29" s="623"/>
      <c r="T29" s="624"/>
      <c r="U29" s="624"/>
      <c r="V29" s="550"/>
      <c r="W29" s="551"/>
      <c r="X29" s="552"/>
      <c r="Y29" s="518"/>
      <c r="Z29" s="519"/>
      <c r="AA29" s="522"/>
      <c r="AB29" s="519"/>
    </row>
    <row r="30" spans="1:28" ht="25.5" customHeight="1" x14ac:dyDescent="0.2">
      <c r="A30" s="616">
        <v>8</v>
      </c>
      <c r="B30" s="607" t="s">
        <v>250</v>
      </c>
      <c r="C30" s="608"/>
      <c r="D30" s="609"/>
      <c r="E30" s="597" t="s">
        <v>278</v>
      </c>
      <c r="F30" s="597"/>
      <c r="G30" s="598"/>
      <c r="H30" s="217">
        <f>SUM('Budget Detail-Space'!O19:P19)</f>
        <v>0</v>
      </c>
      <c r="I30" s="526"/>
      <c r="J30" s="218"/>
      <c r="K30" s="591"/>
      <c r="L30" s="592"/>
      <c r="M30" s="601"/>
      <c r="N30" s="592"/>
      <c r="O30" s="646">
        <v>3</v>
      </c>
      <c r="P30" s="625" t="s">
        <v>251</v>
      </c>
      <c r="Q30" s="626"/>
      <c r="R30" s="627"/>
      <c r="S30" s="619" t="s">
        <v>290</v>
      </c>
      <c r="T30" s="620"/>
      <c r="U30" s="620"/>
      <c r="V30" s="544">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545"/>
      <c r="X30" s="546"/>
      <c r="Y30" s="514"/>
      <c r="Z30" s="515"/>
      <c r="AA30" s="520"/>
      <c r="AB30" s="515"/>
    </row>
    <row r="31" spans="1:28" ht="25.5" customHeight="1" x14ac:dyDescent="0.2">
      <c r="A31" s="617"/>
      <c r="B31" s="610"/>
      <c r="C31" s="611"/>
      <c r="D31" s="612"/>
      <c r="E31" s="586" t="s">
        <v>290</v>
      </c>
      <c r="F31" s="586"/>
      <c r="G31" s="587"/>
      <c r="H31" s="523">
        <f>SUM('Budget Detail-Space'!Q19:R19,'Budget Detail-Space'!U19:V19,'Budget Detail-Space'!Y19:Z19)</f>
        <v>0</v>
      </c>
      <c r="I31" s="524"/>
      <c r="J31" s="525"/>
      <c r="K31" s="509"/>
      <c r="L31" s="510"/>
      <c r="M31" s="417"/>
      <c r="N31" s="510"/>
      <c r="O31" s="647"/>
      <c r="P31" s="628"/>
      <c r="Q31" s="629"/>
      <c r="R31" s="630"/>
      <c r="S31" s="621"/>
      <c r="T31" s="622"/>
      <c r="U31" s="622"/>
      <c r="V31" s="547"/>
      <c r="W31" s="548"/>
      <c r="X31" s="549"/>
      <c r="Y31" s="516"/>
      <c r="Z31" s="517"/>
      <c r="AA31" s="521"/>
      <c r="AB31" s="517"/>
    </row>
    <row r="32" spans="1:28" ht="25.5" customHeight="1" x14ac:dyDescent="0.2">
      <c r="A32" s="618"/>
      <c r="B32" s="613"/>
      <c r="C32" s="614"/>
      <c r="D32" s="615"/>
      <c r="E32" s="586" t="s">
        <v>291</v>
      </c>
      <c r="F32" s="586"/>
      <c r="G32" s="587"/>
      <c r="H32" s="523">
        <f>SUM('Budget Detail-Space'!S19:T19,'Budget Detail-Space'!W19:X19)</f>
        <v>0</v>
      </c>
      <c r="I32" s="524"/>
      <c r="J32" s="525"/>
      <c r="K32" s="509"/>
      <c r="L32" s="510"/>
      <c r="M32" s="417"/>
      <c r="N32" s="510"/>
      <c r="O32" s="647"/>
      <c r="P32" s="628"/>
      <c r="Q32" s="629"/>
      <c r="R32" s="630"/>
      <c r="S32" s="623"/>
      <c r="T32" s="624"/>
      <c r="U32" s="624"/>
      <c r="V32" s="550"/>
      <c r="W32" s="551"/>
      <c r="X32" s="552"/>
      <c r="Y32" s="518"/>
      <c r="Z32" s="519"/>
      <c r="AA32" s="522"/>
      <c r="AB32" s="519"/>
    </row>
    <row r="33" spans="1:28" ht="25.5" customHeight="1" x14ac:dyDescent="0.2">
      <c r="A33" s="616">
        <v>9</v>
      </c>
      <c r="B33" s="607" t="s">
        <v>252</v>
      </c>
      <c r="C33" s="608"/>
      <c r="D33" s="609"/>
      <c r="E33" s="597" t="s">
        <v>278</v>
      </c>
      <c r="F33" s="597"/>
      <c r="G33" s="598"/>
      <c r="H33" s="217">
        <f>SUM('Budget Detail-Equipment'!N19:O19)</f>
        <v>0</v>
      </c>
      <c r="I33" s="526"/>
      <c r="J33" s="218"/>
      <c r="K33" s="591"/>
      <c r="L33" s="592"/>
      <c r="M33" s="601"/>
      <c r="N33" s="592"/>
      <c r="O33" s="647"/>
      <c r="P33" s="628"/>
      <c r="Q33" s="629"/>
      <c r="R33" s="630"/>
      <c r="S33" s="619" t="s">
        <v>291</v>
      </c>
      <c r="T33" s="620"/>
      <c r="U33" s="620"/>
      <c r="V33" s="544">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545"/>
      <c r="X33" s="546"/>
      <c r="Y33" s="514"/>
      <c r="Z33" s="515"/>
      <c r="AA33" s="520"/>
      <c r="AB33" s="515"/>
    </row>
    <row r="34" spans="1:28" ht="25.5" customHeight="1" x14ac:dyDescent="0.2">
      <c r="A34" s="617"/>
      <c r="B34" s="610"/>
      <c r="C34" s="611"/>
      <c r="D34" s="612"/>
      <c r="E34" s="586" t="s">
        <v>290</v>
      </c>
      <c r="F34" s="586"/>
      <c r="G34" s="587"/>
      <c r="H34" s="523">
        <f>SUM('Budget Detail-Equipment'!P19:Q19,'Budget Detail-Equipment'!T19:U19,'Budget Detail-Equipment'!X19:Y19)</f>
        <v>0</v>
      </c>
      <c r="I34" s="524"/>
      <c r="J34" s="525"/>
      <c r="K34" s="509"/>
      <c r="L34" s="510"/>
      <c r="M34" s="417"/>
      <c r="N34" s="510"/>
      <c r="O34" s="647"/>
      <c r="P34" s="628"/>
      <c r="Q34" s="629"/>
      <c r="R34" s="630"/>
      <c r="S34" s="621"/>
      <c r="T34" s="622"/>
      <c r="U34" s="622"/>
      <c r="V34" s="547"/>
      <c r="W34" s="548"/>
      <c r="X34" s="549"/>
      <c r="Y34" s="516"/>
      <c r="Z34" s="517"/>
      <c r="AA34" s="521"/>
      <c r="AB34" s="517"/>
    </row>
    <row r="35" spans="1:28" ht="25.5" customHeight="1" x14ac:dyDescent="0.2">
      <c r="A35" s="618"/>
      <c r="B35" s="613"/>
      <c r="C35" s="614"/>
      <c r="D35" s="615"/>
      <c r="E35" s="586" t="s">
        <v>291</v>
      </c>
      <c r="F35" s="586"/>
      <c r="G35" s="587"/>
      <c r="H35" s="523">
        <f>SUM('Budget Detail-Equipment'!R19:S19,'Budget Detail-Equipment'!V19:W19)</f>
        <v>0</v>
      </c>
      <c r="I35" s="524"/>
      <c r="J35" s="525"/>
      <c r="K35" s="509"/>
      <c r="L35" s="510"/>
      <c r="M35" s="417"/>
      <c r="N35" s="510"/>
      <c r="O35" s="648"/>
      <c r="P35" s="631"/>
      <c r="Q35" s="632"/>
      <c r="R35" s="633"/>
      <c r="S35" s="623"/>
      <c r="T35" s="624"/>
      <c r="U35" s="624"/>
      <c r="V35" s="550"/>
      <c r="W35" s="551"/>
      <c r="X35" s="552"/>
      <c r="Y35" s="518"/>
      <c r="Z35" s="519"/>
      <c r="AA35" s="522"/>
      <c r="AB35" s="519"/>
    </row>
    <row r="36" spans="1:28" ht="25.5" customHeight="1" x14ac:dyDescent="0.2">
      <c r="A36" s="605">
        <v>10</v>
      </c>
      <c r="B36" s="606" t="s">
        <v>253</v>
      </c>
      <c r="C36" s="606"/>
      <c r="D36" s="606"/>
      <c r="E36" s="597" t="s">
        <v>278</v>
      </c>
      <c r="F36" s="597"/>
      <c r="G36" s="598"/>
      <c r="H36" s="217">
        <f>SUM('Budget Detail-Other Costs'!O31:P31)</f>
        <v>0</v>
      </c>
      <c r="I36" s="526"/>
      <c r="J36" s="218"/>
      <c r="K36" s="591"/>
      <c r="L36" s="592"/>
      <c r="M36" s="601"/>
      <c r="N36" s="592"/>
      <c r="O36" s="646">
        <v>4</v>
      </c>
      <c r="P36" s="625" t="s">
        <v>254</v>
      </c>
      <c r="Q36" s="626"/>
      <c r="R36" s="627"/>
      <c r="S36" s="619" t="s">
        <v>290</v>
      </c>
      <c r="T36" s="620"/>
      <c r="U36" s="620"/>
      <c r="V36" s="544">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545"/>
      <c r="X36" s="546"/>
      <c r="Y36" s="514"/>
      <c r="Z36" s="515"/>
      <c r="AA36" s="520"/>
      <c r="AB36" s="515"/>
    </row>
    <row r="37" spans="1:28" ht="25.5" customHeight="1" x14ac:dyDescent="0.2">
      <c r="A37" s="605"/>
      <c r="B37" s="606"/>
      <c r="C37" s="606"/>
      <c r="D37" s="606"/>
      <c r="E37" s="586" t="s">
        <v>290</v>
      </c>
      <c r="F37" s="586"/>
      <c r="G37" s="587"/>
      <c r="H37" s="523">
        <f>SUM('Budget Detail-Other Costs'!Q31:R31,'Budget Detail-Other Costs'!U31:V31,'Budget Detail-Other Costs'!Y31:Z31)</f>
        <v>0</v>
      </c>
      <c r="I37" s="524"/>
      <c r="J37" s="525"/>
      <c r="K37" s="509"/>
      <c r="L37" s="510"/>
      <c r="M37" s="417"/>
      <c r="N37" s="510"/>
      <c r="O37" s="647"/>
      <c r="P37" s="628"/>
      <c r="Q37" s="629"/>
      <c r="R37" s="630"/>
      <c r="S37" s="621"/>
      <c r="T37" s="622"/>
      <c r="U37" s="622"/>
      <c r="V37" s="547"/>
      <c r="W37" s="548"/>
      <c r="X37" s="549"/>
      <c r="Y37" s="516"/>
      <c r="Z37" s="517"/>
      <c r="AA37" s="521"/>
      <c r="AB37" s="517"/>
    </row>
    <row r="38" spans="1:28" ht="25.5" customHeight="1" x14ac:dyDescent="0.2">
      <c r="A38" s="605"/>
      <c r="B38" s="606"/>
      <c r="C38" s="606"/>
      <c r="D38" s="606"/>
      <c r="E38" s="586" t="s">
        <v>291</v>
      </c>
      <c r="F38" s="586"/>
      <c r="G38" s="587"/>
      <c r="H38" s="523">
        <f>SUM('Budget Detail-Other Costs'!S31:T31,'Budget Detail-Other Costs'!W31:X31)</f>
        <v>0</v>
      </c>
      <c r="I38" s="524"/>
      <c r="J38" s="525"/>
      <c r="K38" s="509"/>
      <c r="L38" s="510"/>
      <c r="M38" s="417"/>
      <c r="N38" s="510"/>
      <c r="O38" s="648"/>
      <c r="P38" s="631"/>
      <c r="Q38" s="632"/>
      <c r="R38" s="633"/>
      <c r="S38" s="623"/>
      <c r="T38" s="624"/>
      <c r="U38" s="624"/>
      <c r="V38" s="550"/>
      <c r="W38" s="551"/>
      <c r="X38" s="552"/>
      <c r="Y38" s="518"/>
      <c r="Z38" s="519"/>
      <c r="AA38" s="522"/>
      <c r="AB38" s="519"/>
    </row>
    <row r="39" spans="1:28" ht="25.5" customHeight="1" x14ac:dyDescent="0.2">
      <c r="A39" s="649">
        <v>11</v>
      </c>
      <c r="B39" s="643" t="s">
        <v>255</v>
      </c>
      <c r="C39" s="643"/>
      <c r="D39" s="643"/>
      <c r="E39" s="644" t="s">
        <v>278</v>
      </c>
      <c r="F39" s="644"/>
      <c r="G39" s="645"/>
      <c r="H39" s="217">
        <f>SUM(H11,H14,H18,H21,H24,H27,H30,H33,H36)</f>
        <v>0</v>
      </c>
      <c r="I39" s="526"/>
      <c r="J39" s="218"/>
      <c r="K39" s="553">
        <f>SUM(K14,K18,K11,K21,K24,K27,K30,K33,K36)</f>
        <v>0</v>
      </c>
      <c r="L39" s="554"/>
      <c r="M39" s="599">
        <f>SUM(M11,M14,M18,M21,M24,M27,M30,M33,M36)</f>
        <v>0</v>
      </c>
      <c r="N39" s="554"/>
      <c r="O39" s="511">
        <v>5</v>
      </c>
      <c r="P39" s="643" t="s">
        <v>256</v>
      </c>
      <c r="Q39" s="643"/>
      <c r="R39" s="643"/>
      <c r="S39" s="644" t="s">
        <v>278</v>
      </c>
      <c r="T39" s="644"/>
      <c r="U39" s="645"/>
      <c r="V39" s="530">
        <f>SUM(V11)</f>
        <v>0</v>
      </c>
      <c r="W39" s="531"/>
      <c r="X39" s="532"/>
      <c r="Y39" s="553">
        <f>SUM(Y11)</f>
        <v>0</v>
      </c>
      <c r="Z39" s="554"/>
      <c r="AA39" s="599">
        <f>SUM(AA11)</f>
        <v>0</v>
      </c>
      <c r="AB39" s="554"/>
    </row>
    <row r="40" spans="1:28" ht="25.5" customHeight="1" x14ac:dyDescent="0.2">
      <c r="A40" s="649"/>
      <c r="B40" s="643"/>
      <c r="C40" s="643"/>
      <c r="D40" s="643"/>
      <c r="E40" s="533" t="s">
        <v>290</v>
      </c>
      <c r="F40" s="533"/>
      <c r="G40" s="534"/>
      <c r="H40" s="523">
        <f>SUM(H12,H15,H19,H22,H25,H28,H31,H34,H37)</f>
        <v>0</v>
      </c>
      <c r="I40" s="524"/>
      <c r="J40" s="525"/>
      <c r="K40" s="555">
        <f>SUM(K12,K15,K19,K25,K22,K28,K31,K34,K37)</f>
        <v>0</v>
      </c>
      <c r="L40" s="556"/>
      <c r="M40" s="600">
        <f>SUM(M12,M15,M19,M25,M22,M28,M31,M34,M37)</f>
        <v>0</v>
      </c>
      <c r="N40" s="556"/>
      <c r="O40" s="512"/>
      <c r="P40" s="643"/>
      <c r="Q40" s="643"/>
      <c r="R40" s="643"/>
      <c r="S40" s="533" t="s">
        <v>290</v>
      </c>
      <c r="T40" s="533"/>
      <c r="U40" s="534"/>
      <c r="V40" s="523">
        <f>SUM(V21,V30,V36)</f>
        <v>0</v>
      </c>
      <c r="W40" s="524"/>
      <c r="X40" s="525"/>
      <c r="Y40" s="555">
        <f>SUM(Y21,Y30,Y36)</f>
        <v>0</v>
      </c>
      <c r="Z40" s="556"/>
      <c r="AA40" s="600">
        <f>SUM(AA21,AA30,AA36)</f>
        <v>0</v>
      </c>
      <c r="AB40" s="556"/>
    </row>
    <row r="41" spans="1:28" ht="25.5" customHeight="1" x14ac:dyDescent="0.2">
      <c r="A41" s="649"/>
      <c r="B41" s="643"/>
      <c r="C41" s="643"/>
      <c r="D41" s="643"/>
      <c r="E41" s="533" t="s">
        <v>291</v>
      </c>
      <c r="F41" s="533"/>
      <c r="G41" s="534"/>
      <c r="H41" s="523">
        <f>SUM(H13,H16,H17,H20,H23,H26,H29,H32,H35,H38)</f>
        <v>0</v>
      </c>
      <c r="I41" s="524"/>
      <c r="J41" s="525"/>
      <c r="K41" s="555">
        <f>SUM(K13,K20,K17,K26,K16,K23,K29,K32,K35,K38)</f>
        <v>0</v>
      </c>
      <c r="L41" s="556"/>
      <c r="M41" s="600">
        <f>SUM(M13,M16,M17,M20,M26,M23,M29,M32,M35,M38)</f>
        <v>0</v>
      </c>
      <c r="N41" s="556"/>
      <c r="O41" s="512"/>
      <c r="P41" s="643"/>
      <c r="Q41" s="643"/>
      <c r="R41" s="643"/>
      <c r="S41" s="533" t="s">
        <v>291</v>
      </c>
      <c r="T41" s="533"/>
      <c r="U41" s="534"/>
      <c r="V41" s="523">
        <f>SUM(V27,V33)</f>
        <v>0</v>
      </c>
      <c r="W41" s="524"/>
      <c r="X41" s="525"/>
      <c r="Y41" s="555">
        <f>SUM(Y27,Y33)</f>
        <v>0</v>
      </c>
      <c r="Z41" s="556"/>
      <c r="AA41" s="600">
        <f>SUM(AA27,AA33)</f>
        <v>0</v>
      </c>
      <c r="AB41" s="556"/>
    </row>
    <row r="42" spans="1:28" ht="15" customHeight="1" x14ac:dyDescent="0.2">
      <c r="A42" s="692" t="s">
        <v>257</v>
      </c>
      <c r="B42" s="693"/>
      <c r="C42" s="693"/>
      <c r="D42" s="694"/>
      <c r="E42" s="698" t="s">
        <v>258</v>
      </c>
      <c r="F42" s="698"/>
      <c r="G42" s="699"/>
      <c r="H42" s="700" t="str">
        <f>IF(H39="","",IF(SUM(H39,H40,H41)=SUM(V39,V40,V41),"",(SUM(H39,H40,H41)-SUM(V39,V40,V41))))</f>
        <v/>
      </c>
      <c r="I42" s="665"/>
      <c r="J42" s="665"/>
      <c r="K42" s="665"/>
      <c r="L42" s="665"/>
      <c r="M42" s="665"/>
      <c r="N42" s="665"/>
      <c r="O42" s="665"/>
      <c r="P42" s="665"/>
      <c r="Q42" s="665"/>
      <c r="R42" s="665"/>
      <c r="S42" s="665"/>
      <c r="T42" s="665"/>
      <c r="U42" s="665"/>
      <c r="V42" s="665"/>
      <c r="W42" s="665"/>
      <c r="X42" s="665"/>
      <c r="Y42" s="665"/>
      <c r="Z42" s="665"/>
      <c r="AA42" s="665"/>
      <c r="AB42" s="666"/>
    </row>
    <row r="43" spans="1:28" ht="15" customHeight="1" x14ac:dyDescent="0.2">
      <c r="A43" s="695"/>
      <c r="B43" s="696"/>
      <c r="C43" s="696"/>
      <c r="D43" s="697"/>
      <c r="E43" s="701" t="s">
        <v>259</v>
      </c>
      <c r="F43" s="701"/>
      <c r="G43" s="702"/>
      <c r="H43" s="663" t="str">
        <f>IF(H39="","",IF((H41=V41),"",(H41-V41)))</f>
        <v/>
      </c>
      <c r="I43" s="664"/>
      <c r="J43" s="664"/>
      <c r="K43" s="664"/>
      <c r="L43" s="664"/>
      <c r="M43" s="664"/>
      <c r="N43" s="664"/>
      <c r="O43" s="664"/>
      <c r="P43" s="664"/>
      <c r="Q43" s="664"/>
      <c r="R43" s="664"/>
      <c r="S43" s="664"/>
      <c r="T43" s="664"/>
      <c r="U43" s="664"/>
      <c r="V43" s="664"/>
      <c r="W43" s="664"/>
      <c r="X43" s="664"/>
      <c r="Y43" s="664"/>
      <c r="Z43" s="664"/>
      <c r="AA43" s="664"/>
      <c r="AB43" s="703"/>
    </row>
    <row r="44" spans="1:28" ht="15" customHeight="1" x14ac:dyDescent="0.2">
      <c r="A44" s="704" t="s">
        <v>99</v>
      </c>
      <c r="B44" s="705"/>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row>
    <row r="45" spans="1:28" ht="25.5" customHeight="1" x14ac:dyDescent="0.2">
      <c r="A45" s="654">
        <v>12</v>
      </c>
      <c r="B45" s="650" t="s">
        <v>260</v>
      </c>
      <c r="C45" s="650"/>
      <c r="D45" s="650"/>
      <c r="E45" s="644" t="s">
        <v>278</v>
      </c>
      <c r="F45" s="644"/>
      <c r="G45" s="645"/>
      <c r="H45" s="217">
        <f>SUM('Budget Detail-Personnel (Staff)'!M46:N46)</f>
        <v>0</v>
      </c>
      <c r="I45" s="526"/>
      <c r="J45" s="218"/>
      <c r="K45" s="583"/>
      <c r="L45" s="584"/>
      <c r="M45" s="585"/>
      <c r="N45" s="584"/>
      <c r="O45" s="715">
        <v>6</v>
      </c>
      <c r="P45" s="706" t="s">
        <v>279</v>
      </c>
      <c r="Q45" s="707"/>
      <c r="R45" s="708"/>
      <c r="S45" s="718" t="s">
        <v>278</v>
      </c>
      <c r="T45" s="719"/>
      <c r="U45" s="720"/>
      <c r="V45" s="727">
        <f>SUM('Budget Detail-Personnel (Staff)'!M46:N46,'Budget Detail-Personnel(OmbRep)'!M39:N39,'Budget Detail-Volunteer(OmbRep)'!N25:O25,'Budget Detail-Vol Exp.'!M21:N21,'Budget Detail-Vol(OmbRep) Exp'!M21:N21,'Budget Detail-LowerTierSubaward'!O20:P20,'Budget Detail-Space'!O21:P21,'Budget Detail-Other Costs'!O33:P33)</f>
        <v>0</v>
      </c>
      <c r="W45" s="728"/>
      <c r="X45" s="729"/>
      <c r="Y45" s="736"/>
      <c r="Z45" s="737"/>
      <c r="AA45" s="742"/>
      <c r="AB45" s="737"/>
    </row>
    <row r="46" spans="1:28" ht="25.5" customHeight="1" x14ac:dyDescent="0.2">
      <c r="A46" s="654"/>
      <c r="B46" s="650"/>
      <c r="C46" s="650"/>
      <c r="D46" s="650"/>
      <c r="E46" s="533" t="s">
        <v>290</v>
      </c>
      <c r="F46" s="533"/>
      <c r="G46" s="534"/>
      <c r="H46" s="523">
        <f>SUM('Budget Detail-Personnel (Staff)'!O46:P46,'Budget Detail-Personnel (Staff)'!S46:T46,'Budget Detail-Personnel (Staff)'!W46:X46)</f>
        <v>0</v>
      </c>
      <c r="I46" s="524"/>
      <c r="J46" s="525"/>
      <c r="K46" s="588"/>
      <c r="L46" s="589"/>
      <c r="M46" s="590"/>
      <c r="N46" s="589"/>
      <c r="O46" s="716"/>
      <c r="P46" s="709"/>
      <c r="Q46" s="710"/>
      <c r="R46" s="711"/>
      <c r="S46" s="721"/>
      <c r="T46" s="722"/>
      <c r="U46" s="723"/>
      <c r="V46" s="730"/>
      <c r="W46" s="731"/>
      <c r="X46" s="732"/>
      <c r="Y46" s="738"/>
      <c r="Z46" s="739"/>
      <c r="AA46" s="743"/>
      <c r="AB46" s="739"/>
    </row>
    <row r="47" spans="1:28" ht="25.5" customHeight="1" x14ac:dyDescent="0.2">
      <c r="A47" s="654"/>
      <c r="B47" s="650"/>
      <c r="C47" s="650"/>
      <c r="D47" s="650"/>
      <c r="E47" s="533" t="s">
        <v>291</v>
      </c>
      <c r="F47" s="533"/>
      <c r="G47" s="534"/>
      <c r="H47" s="523">
        <f>SUM('Budget Detail-Personnel (Staff)'!Q46:R46,'Budget Detail-Personnel (Staff)'!U46:V46)</f>
        <v>0</v>
      </c>
      <c r="I47" s="524"/>
      <c r="J47" s="525"/>
      <c r="K47" s="509"/>
      <c r="L47" s="510"/>
      <c r="M47" s="417"/>
      <c r="N47" s="510"/>
      <c r="O47" s="716"/>
      <c r="P47" s="709"/>
      <c r="Q47" s="710"/>
      <c r="R47" s="711"/>
      <c r="S47" s="721"/>
      <c r="T47" s="722"/>
      <c r="U47" s="723"/>
      <c r="V47" s="730"/>
      <c r="W47" s="731"/>
      <c r="X47" s="732"/>
      <c r="Y47" s="738"/>
      <c r="Z47" s="739"/>
      <c r="AA47" s="743"/>
      <c r="AB47" s="739"/>
    </row>
    <row r="48" spans="1:28" ht="25.5" customHeight="1" x14ac:dyDescent="0.2">
      <c r="A48" s="651">
        <v>13</v>
      </c>
      <c r="B48" s="650" t="s">
        <v>243</v>
      </c>
      <c r="C48" s="650"/>
      <c r="D48" s="650"/>
      <c r="E48" s="644" t="s">
        <v>278</v>
      </c>
      <c r="F48" s="644"/>
      <c r="G48" s="645"/>
      <c r="H48" s="523">
        <f>SUM('Budget Detail-Personnel(OmbRep)'!M39:N39)</f>
        <v>0</v>
      </c>
      <c r="I48" s="524"/>
      <c r="J48" s="525"/>
      <c r="K48" s="509"/>
      <c r="L48" s="510"/>
      <c r="M48" s="417"/>
      <c r="N48" s="510"/>
      <c r="O48" s="716"/>
      <c r="P48" s="709"/>
      <c r="Q48" s="710"/>
      <c r="R48" s="711"/>
      <c r="S48" s="721"/>
      <c r="T48" s="722"/>
      <c r="U48" s="723"/>
      <c r="V48" s="730"/>
      <c r="W48" s="731"/>
      <c r="X48" s="732"/>
      <c r="Y48" s="738"/>
      <c r="Z48" s="739"/>
      <c r="AA48" s="743"/>
      <c r="AB48" s="739"/>
    </row>
    <row r="49" spans="1:28" ht="25.5" customHeight="1" x14ac:dyDescent="0.2">
      <c r="A49" s="652"/>
      <c r="B49" s="650"/>
      <c r="C49" s="650"/>
      <c r="D49" s="650"/>
      <c r="E49" s="533" t="s">
        <v>290</v>
      </c>
      <c r="F49" s="533"/>
      <c r="G49" s="534"/>
      <c r="H49" s="523">
        <f>SUM('Budget Detail-Personnel(OmbRep)'!O39:P39,'Budget Detail-Personnel(OmbRep)'!S39:T39,'Budget Detail-Personnel(OmbRep)'!W39:X39)</f>
        <v>0</v>
      </c>
      <c r="I49" s="524"/>
      <c r="J49" s="525"/>
      <c r="K49" s="509"/>
      <c r="L49" s="510"/>
      <c r="M49" s="417"/>
      <c r="N49" s="510"/>
      <c r="O49" s="716"/>
      <c r="P49" s="709"/>
      <c r="Q49" s="710"/>
      <c r="R49" s="711"/>
      <c r="S49" s="721"/>
      <c r="T49" s="722"/>
      <c r="U49" s="723"/>
      <c r="V49" s="730"/>
      <c r="W49" s="731"/>
      <c r="X49" s="732"/>
      <c r="Y49" s="738"/>
      <c r="Z49" s="739"/>
      <c r="AA49" s="743"/>
      <c r="AB49" s="739"/>
    </row>
    <row r="50" spans="1:28" ht="25.5" customHeight="1" x14ac:dyDescent="0.2">
      <c r="A50" s="653"/>
      <c r="B50" s="650"/>
      <c r="C50" s="650"/>
      <c r="D50" s="650"/>
      <c r="E50" s="533" t="s">
        <v>291</v>
      </c>
      <c r="F50" s="533"/>
      <c r="G50" s="534"/>
      <c r="H50" s="523">
        <f>SUM('Budget Detail-Personnel(OmbRep)'!Q39:R39,'Budget Detail-Personnel(OmbRep)'!U39:V39)</f>
        <v>0</v>
      </c>
      <c r="I50" s="524"/>
      <c r="J50" s="525"/>
      <c r="K50" s="509"/>
      <c r="L50" s="510"/>
      <c r="M50" s="417"/>
      <c r="N50" s="510"/>
      <c r="O50" s="716"/>
      <c r="P50" s="709"/>
      <c r="Q50" s="710"/>
      <c r="R50" s="711"/>
      <c r="S50" s="721"/>
      <c r="T50" s="722"/>
      <c r="U50" s="723"/>
      <c r="V50" s="730"/>
      <c r="W50" s="731"/>
      <c r="X50" s="732"/>
      <c r="Y50" s="738"/>
      <c r="Z50" s="739"/>
      <c r="AA50" s="743"/>
      <c r="AB50" s="739"/>
    </row>
    <row r="51" spans="1:28" ht="25.5" customHeight="1" x14ac:dyDescent="0.2">
      <c r="A51" s="66">
        <v>13</v>
      </c>
      <c r="B51" s="650" t="s">
        <v>244</v>
      </c>
      <c r="C51" s="650"/>
      <c r="D51" s="650"/>
      <c r="E51" s="533" t="s">
        <v>291</v>
      </c>
      <c r="F51" s="533"/>
      <c r="G51" s="534"/>
      <c r="H51" s="523">
        <f>SUM('Budget Detail-Volunteers'!P22:Q22,'Budget Detail-Volunteers'!R22:S22)</f>
        <v>0</v>
      </c>
      <c r="I51" s="524"/>
      <c r="J51" s="525"/>
      <c r="K51" s="509"/>
      <c r="L51" s="510"/>
      <c r="M51" s="417"/>
      <c r="N51" s="510"/>
      <c r="O51" s="716"/>
      <c r="P51" s="709"/>
      <c r="Q51" s="710"/>
      <c r="R51" s="711"/>
      <c r="S51" s="721"/>
      <c r="T51" s="722"/>
      <c r="U51" s="723"/>
      <c r="V51" s="730"/>
      <c r="W51" s="731"/>
      <c r="X51" s="732"/>
      <c r="Y51" s="738"/>
      <c r="Z51" s="739"/>
      <c r="AA51" s="743"/>
      <c r="AB51" s="739"/>
    </row>
    <row r="52" spans="1:28" ht="25.5" customHeight="1" x14ac:dyDescent="0.2">
      <c r="A52" s="651">
        <v>14</v>
      </c>
      <c r="B52" s="650" t="s">
        <v>245</v>
      </c>
      <c r="C52" s="650"/>
      <c r="D52" s="650"/>
      <c r="E52" s="644" t="s">
        <v>278</v>
      </c>
      <c r="F52" s="644"/>
      <c r="G52" s="645"/>
      <c r="H52" s="523">
        <f>SUM('Budget Detail-Volunteer(OmbRep)'!N25:O25)</f>
        <v>0</v>
      </c>
      <c r="I52" s="524"/>
      <c r="J52" s="525"/>
      <c r="K52" s="509"/>
      <c r="L52" s="510"/>
      <c r="M52" s="417"/>
      <c r="N52" s="510"/>
      <c r="O52" s="716"/>
      <c r="P52" s="709"/>
      <c r="Q52" s="710"/>
      <c r="R52" s="711"/>
      <c r="S52" s="721"/>
      <c r="T52" s="722"/>
      <c r="U52" s="723"/>
      <c r="V52" s="730"/>
      <c r="W52" s="731"/>
      <c r="X52" s="732"/>
      <c r="Y52" s="738"/>
      <c r="Z52" s="739"/>
      <c r="AA52" s="743"/>
      <c r="AB52" s="739"/>
    </row>
    <row r="53" spans="1:28" ht="25.5" customHeight="1" x14ac:dyDescent="0.2">
      <c r="A53" s="652"/>
      <c r="B53" s="650"/>
      <c r="C53" s="650"/>
      <c r="D53" s="650"/>
      <c r="E53" s="533" t="s">
        <v>290</v>
      </c>
      <c r="F53" s="533"/>
      <c r="G53" s="534"/>
      <c r="H53" s="523">
        <f>SUM('Budget Detail-Volunteer(OmbRep)'!P25:Q25,'Budget Detail-Volunteer(OmbRep)'!T25:U25,'Budget Detail-Volunteer(OmbRep)'!X25:Y25)</f>
        <v>0</v>
      </c>
      <c r="I53" s="524"/>
      <c r="J53" s="525"/>
      <c r="K53" s="509"/>
      <c r="L53" s="510"/>
      <c r="M53" s="417"/>
      <c r="N53" s="510"/>
      <c r="O53" s="716"/>
      <c r="P53" s="709"/>
      <c r="Q53" s="710"/>
      <c r="R53" s="711"/>
      <c r="S53" s="721"/>
      <c r="T53" s="722"/>
      <c r="U53" s="723"/>
      <c r="V53" s="730"/>
      <c r="W53" s="731"/>
      <c r="X53" s="732"/>
      <c r="Y53" s="738"/>
      <c r="Z53" s="739"/>
      <c r="AA53" s="743"/>
      <c r="AB53" s="739"/>
    </row>
    <row r="54" spans="1:28" ht="25.5" customHeight="1" x14ac:dyDescent="0.2">
      <c r="A54" s="653"/>
      <c r="B54" s="650"/>
      <c r="C54" s="650"/>
      <c r="D54" s="650"/>
      <c r="E54" s="533" t="s">
        <v>291</v>
      </c>
      <c r="F54" s="533"/>
      <c r="G54" s="534"/>
      <c r="H54" s="523">
        <f>SUM('Budget Detail-Volunteer(OmbRep)'!R25:S25,'Budget Detail-Volunteer(OmbRep)'!V25:W25)</f>
        <v>0</v>
      </c>
      <c r="I54" s="524"/>
      <c r="J54" s="525"/>
      <c r="K54" s="509"/>
      <c r="L54" s="510"/>
      <c r="M54" s="417"/>
      <c r="N54" s="510"/>
      <c r="O54" s="717"/>
      <c r="P54" s="712"/>
      <c r="Q54" s="713"/>
      <c r="R54" s="714"/>
      <c r="S54" s="724"/>
      <c r="T54" s="725"/>
      <c r="U54" s="726"/>
      <c r="V54" s="733"/>
      <c r="W54" s="734"/>
      <c r="X54" s="735"/>
      <c r="Y54" s="740"/>
      <c r="Z54" s="741"/>
      <c r="AA54" s="744"/>
      <c r="AB54" s="741"/>
    </row>
    <row r="55" spans="1:28" ht="25.5" customHeight="1" x14ac:dyDescent="0.2">
      <c r="A55" s="654">
        <v>15</v>
      </c>
      <c r="B55" s="650" t="s">
        <v>246</v>
      </c>
      <c r="C55" s="650"/>
      <c r="D55" s="650"/>
      <c r="E55" s="644" t="s">
        <v>278</v>
      </c>
      <c r="F55" s="644"/>
      <c r="G55" s="645"/>
      <c r="H55" s="217">
        <f>SUM('Budget Detail-Vol Exp.'!M21:N21)</f>
        <v>0</v>
      </c>
      <c r="I55" s="526"/>
      <c r="J55" s="218"/>
      <c r="K55" s="583"/>
      <c r="L55" s="584"/>
      <c r="M55" s="585"/>
      <c r="N55" s="584"/>
      <c r="O55" s="511">
        <v>7</v>
      </c>
      <c r="P55" s="568" t="s">
        <v>247</v>
      </c>
      <c r="Q55" s="569"/>
      <c r="R55" s="570"/>
      <c r="S55" s="557" t="s">
        <v>290</v>
      </c>
      <c r="T55" s="558"/>
      <c r="U55" s="559"/>
      <c r="V55" s="544">
        <f>SUM('Budget Detail-Personnel (Staff)'!O46:P46,'Budget Detail-Personnel(OmbRep)'!O39:P39,'Budget Detail-Volunteer(OmbRep)'!P25:Q25,'Budget Detail-Vol Exp.'!O21:P21,'Budget Detail-Vol(OmbRep) Exp'!O21:P21,'Budget Detail-LowerTierSubaward'!Q20:R20,'Budget Detail-Space'!Q21:R21,'Budget Detail-Other Costs'!Q33:R33)</f>
        <v>0</v>
      </c>
      <c r="W55" s="545"/>
      <c r="X55" s="546"/>
      <c r="Y55" s="751"/>
      <c r="Z55" s="746"/>
      <c r="AA55" s="745"/>
      <c r="AB55" s="746"/>
    </row>
    <row r="56" spans="1:28" ht="25.5" customHeight="1" x14ac:dyDescent="0.2">
      <c r="A56" s="654"/>
      <c r="B56" s="650"/>
      <c r="C56" s="650"/>
      <c r="D56" s="650"/>
      <c r="E56" s="533" t="s">
        <v>290</v>
      </c>
      <c r="F56" s="533"/>
      <c r="G56" s="534"/>
      <c r="H56" s="523">
        <f>SUM('Budget Detail-Vol Exp.'!O21:P21,'Budget Detail-Vol Exp.'!S21:T21,'Budget Detail-Vol Exp.'!W21:X21)</f>
        <v>0</v>
      </c>
      <c r="I56" s="524"/>
      <c r="J56" s="525"/>
      <c r="K56" s="588"/>
      <c r="L56" s="589"/>
      <c r="M56" s="590"/>
      <c r="N56" s="589"/>
      <c r="O56" s="512"/>
      <c r="P56" s="571"/>
      <c r="Q56" s="572"/>
      <c r="R56" s="573"/>
      <c r="S56" s="560"/>
      <c r="T56" s="561"/>
      <c r="U56" s="562"/>
      <c r="V56" s="547"/>
      <c r="W56" s="548"/>
      <c r="X56" s="549"/>
      <c r="Y56" s="752"/>
      <c r="Z56" s="748"/>
      <c r="AA56" s="747"/>
      <c r="AB56" s="748"/>
    </row>
    <row r="57" spans="1:28" ht="25.5" customHeight="1" x14ac:dyDescent="0.2">
      <c r="A57" s="654"/>
      <c r="B57" s="650"/>
      <c r="C57" s="650"/>
      <c r="D57" s="650"/>
      <c r="E57" s="533" t="s">
        <v>291</v>
      </c>
      <c r="F57" s="533"/>
      <c r="G57" s="534"/>
      <c r="H57" s="523">
        <f>SUM('Budget Detail-Vol Exp.'!Q21:R21,'Budget Detail-Vol Exp.'!U21:V21)</f>
        <v>0</v>
      </c>
      <c r="I57" s="524"/>
      <c r="J57" s="525"/>
      <c r="K57" s="509"/>
      <c r="L57" s="510"/>
      <c r="M57" s="417"/>
      <c r="N57" s="510"/>
      <c r="O57" s="512"/>
      <c r="P57" s="571"/>
      <c r="Q57" s="572"/>
      <c r="R57" s="573"/>
      <c r="S57" s="560"/>
      <c r="T57" s="561"/>
      <c r="U57" s="562"/>
      <c r="V57" s="547"/>
      <c r="W57" s="548"/>
      <c r="X57" s="549"/>
      <c r="Y57" s="752"/>
      <c r="Z57" s="748"/>
      <c r="AA57" s="747"/>
      <c r="AB57" s="748"/>
    </row>
    <row r="58" spans="1:28" ht="25.5" customHeight="1" x14ac:dyDescent="0.2">
      <c r="A58" s="651">
        <v>16</v>
      </c>
      <c r="B58" s="650" t="s">
        <v>248</v>
      </c>
      <c r="C58" s="650"/>
      <c r="D58" s="650"/>
      <c r="E58" s="644" t="s">
        <v>278</v>
      </c>
      <c r="F58" s="644"/>
      <c r="G58" s="645"/>
      <c r="H58" s="523">
        <f>SUM('Budget Detail-Vol(OmbRep) Exp'!M21:N21)</f>
        <v>0</v>
      </c>
      <c r="I58" s="524"/>
      <c r="J58" s="525"/>
      <c r="K58" s="509"/>
      <c r="L58" s="510"/>
      <c r="M58" s="417"/>
      <c r="N58" s="510"/>
      <c r="O58" s="512"/>
      <c r="P58" s="571"/>
      <c r="Q58" s="572"/>
      <c r="R58" s="573"/>
      <c r="S58" s="560"/>
      <c r="T58" s="561"/>
      <c r="U58" s="562"/>
      <c r="V58" s="547"/>
      <c r="W58" s="548"/>
      <c r="X58" s="549"/>
      <c r="Y58" s="752"/>
      <c r="Z58" s="748"/>
      <c r="AA58" s="747"/>
      <c r="AB58" s="748"/>
    </row>
    <row r="59" spans="1:28" ht="25.5" customHeight="1" x14ac:dyDescent="0.2">
      <c r="A59" s="652"/>
      <c r="B59" s="650"/>
      <c r="C59" s="650"/>
      <c r="D59" s="650"/>
      <c r="E59" s="533" t="s">
        <v>290</v>
      </c>
      <c r="F59" s="533"/>
      <c r="G59" s="534"/>
      <c r="H59" s="523">
        <f>SUM('Budget Detail-Vol(OmbRep) Exp'!O21:P21,'Budget Detail-Vol(OmbRep) Exp'!S21:T21,'Budget Detail-Vol(OmbRep) Exp'!W21:X21)</f>
        <v>0</v>
      </c>
      <c r="I59" s="524"/>
      <c r="J59" s="525"/>
      <c r="K59" s="509"/>
      <c r="L59" s="510"/>
      <c r="M59" s="417"/>
      <c r="N59" s="510"/>
      <c r="O59" s="512"/>
      <c r="P59" s="571"/>
      <c r="Q59" s="572"/>
      <c r="R59" s="573"/>
      <c r="S59" s="560"/>
      <c r="T59" s="561"/>
      <c r="U59" s="562"/>
      <c r="V59" s="547"/>
      <c r="W59" s="548"/>
      <c r="X59" s="549"/>
      <c r="Y59" s="752"/>
      <c r="Z59" s="748"/>
      <c r="AA59" s="747"/>
      <c r="AB59" s="748"/>
    </row>
    <row r="60" spans="1:28" ht="25.5" customHeight="1" x14ac:dyDescent="0.2">
      <c r="A60" s="653"/>
      <c r="B60" s="650"/>
      <c r="C60" s="650"/>
      <c r="D60" s="650"/>
      <c r="E60" s="533" t="s">
        <v>291</v>
      </c>
      <c r="F60" s="533"/>
      <c r="G60" s="534"/>
      <c r="H60" s="523">
        <f>SUM('Budget Detail-Vol(OmbRep) Exp'!Q21:R21,'Budget Detail-Vol(OmbRep) Exp'!U21:V21)</f>
        <v>0</v>
      </c>
      <c r="I60" s="524"/>
      <c r="J60" s="525"/>
      <c r="K60" s="509"/>
      <c r="L60" s="510"/>
      <c r="M60" s="417"/>
      <c r="N60" s="510"/>
      <c r="O60" s="512"/>
      <c r="P60" s="571"/>
      <c r="Q60" s="572"/>
      <c r="R60" s="573"/>
      <c r="S60" s="574"/>
      <c r="T60" s="575"/>
      <c r="U60" s="576"/>
      <c r="V60" s="550"/>
      <c r="W60" s="551"/>
      <c r="X60" s="552"/>
      <c r="Y60" s="753"/>
      <c r="Z60" s="750"/>
      <c r="AA60" s="749"/>
      <c r="AB60" s="750"/>
    </row>
    <row r="61" spans="1:28" ht="25.5" customHeight="1" x14ac:dyDescent="0.2">
      <c r="A61" s="649">
        <v>17</v>
      </c>
      <c r="B61" s="655" t="s">
        <v>249</v>
      </c>
      <c r="C61" s="655"/>
      <c r="D61" s="655"/>
      <c r="E61" s="644" t="s">
        <v>278</v>
      </c>
      <c r="F61" s="644"/>
      <c r="G61" s="645"/>
      <c r="H61" s="217">
        <f>SUM('Budget Detail-LowerTierSubaward'!O20:P20)</f>
        <v>0</v>
      </c>
      <c r="I61" s="526"/>
      <c r="J61" s="218"/>
      <c r="K61" s="591"/>
      <c r="L61" s="592"/>
      <c r="M61" s="601"/>
      <c r="N61" s="592"/>
      <c r="O61" s="512"/>
      <c r="P61" s="571"/>
      <c r="Q61" s="572"/>
      <c r="R61" s="573"/>
      <c r="S61" s="557" t="s">
        <v>291</v>
      </c>
      <c r="T61" s="558"/>
      <c r="U61" s="558"/>
      <c r="V61" s="544">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545"/>
      <c r="X61" s="546"/>
      <c r="Y61" s="514"/>
      <c r="Z61" s="515"/>
      <c r="AA61" s="520"/>
      <c r="AB61" s="515"/>
    </row>
    <row r="62" spans="1:28" ht="25.5" customHeight="1" x14ac:dyDescent="0.2">
      <c r="A62" s="649"/>
      <c r="B62" s="655"/>
      <c r="C62" s="655"/>
      <c r="D62" s="655"/>
      <c r="E62" s="533" t="s">
        <v>290</v>
      </c>
      <c r="F62" s="533"/>
      <c r="G62" s="534"/>
      <c r="H62" s="523">
        <f>SUM('Budget Detail-LowerTierSubaward'!Q20:R20,'Budget Detail-LowerTierSubaward'!U20:V20,'Budget Detail-LowerTierSubaward'!Y20:Z20)</f>
        <v>0</v>
      </c>
      <c r="I62" s="524"/>
      <c r="J62" s="525"/>
      <c r="K62" s="509"/>
      <c r="L62" s="510"/>
      <c r="M62" s="417"/>
      <c r="N62" s="510"/>
      <c r="O62" s="512"/>
      <c r="P62" s="571"/>
      <c r="Q62" s="572"/>
      <c r="R62" s="573"/>
      <c r="S62" s="560"/>
      <c r="T62" s="561"/>
      <c r="U62" s="561"/>
      <c r="V62" s="547"/>
      <c r="W62" s="548"/>
      <c r="X62" s="549"/>
      <c r="Y62" s="516"/>
      <c r="Z62" s="517"/>
      <c r="AA62" s="521"/>
      <c r="AB62" s="517"/>
    </row>
    <row r="63" spans="1:28" ht="25.5" customHeight="1" x14ac:dyDescent="0.2">
      <c r="A63" s="649"/>
      <c r="B63" s="655"/>
      <c r="C63" s="655"/>
      <c r="D63" s="655"/>
      <c r="E63" s="533" t="s">
        <v>291</v>
      </c>
      <c r="F63" s="533"/>
      <c r="G63" s="534"/>
      <c r="H63" s="523">
        <f>SUM('Budget Detail-LowerTierSubaward'!S20:T20,'Budget Detail-LowerTierSubaward'!W20:X20)</f>
        <v>0</v>
      </c>
      <c r="I63" s="524"/>
      <c r="J63" s="525"/>
      <c r="K63" s="509"/>
      <c r="L63" s="510"/>
      <c r="M63" s="417"/>
      <c r="N63" s="510"/>
      <c r="O63" s="513"/>
      <c r="P63" s="580"/>
      <c r="Q63" s="581"/>
      <c r="R63" s="582"/>
      <c r="S63" s="574"/>
      <c r="T63" s="575"/>
      <c r="U63" s="575"/>
      <c r="V63" s="550"/>
      <c r="W63" s="551"/>
      <c r="X63" s="552"/>
      <c r="Y63" s="518"/>
      <c r="Z63" s="519"/>
      <c r="AA63" s="522"/>
      <c r="AB63" s="519"/>
    </row>
    <row r="64" spans="1:28" ht="25.5" customHeight="1" x14ac:dyDescent="0.2">
      <c r="A64" s="649">
        <v>18</v>
      </c>
      <c r="B64" s="650" t="s">
        <v>250</v>
      </c>
      <c r="C64" s="650"/>
      <c r="D64" s="650"/>
      <c r="E64" s="644" t="s">
        <v>278</v>
      </c>
      <c r="F64" s="644"/>
      <c r="G64" s="645"/>
      <c r="H64" s="217">
        <f>SUM('Budget Detail-Space'!O21:P21)</f>
        <v>0</v>
      </c>
      <c r="I64" s="526"/>
      <c r="J64" s="218"/>
      <c r="K64" s="591"/>
      <c r="L64" s="592"/>
      <c r="M64" s="601"/>
      <c r="N64" s="592"/>
      <c r="O64" s="511">
        <v>8</v>
      </c>
      <c r="P64" s="568" t="s">
        <v>251</v>
      </c>
      <c r="Q64" s="569"/>
      <c r="R64" s="570"/>
      <c r="S64" s="557" t="s">
        <v>290</v>
      </c>
      <c r="T64" s="558"/>
      <c r="U64" s="559"/>
      <c r="V64" s="544">
        <f>SUM('Budget Detail-Personnel (Staff)'!S46:T46,'Budget Detail-Personnel(OmbRep)'!S39:T39,'Budget Detail-Volunteer(OmbRep)'!T25:U25,'Budget Detail-Vol Exp.'!S21:T21,'Budget Detail-Vol(OmbRep) Exp'!S21:T21,'Budget Detail-LowerTierSubaward'!U20:V20,'Budget Detail-Space'!U21:V21,'Budget Detail-Other Costs'!U33:V33)</f>
        <v>0</v>
      </c>
      <c r="W64" s="545"/>
      <c r="X64" s="546"/>
      <c r="Y64" s="514"/>
      <c r="Z64" s="515"/>
      <c r="AA64" s="520"/>
      <c r="AB64" s="515"/>
    </row>
    <row r="65" spans="1:28" ht="25.5" customHeight="1" x14ac:dyDescent="0.2">
      <c r="A65" s="649"/>
      <c r="B65" s="650"/>
      <c r="C65" s="650"/>
      <c r="D65" s="650"/>
      <c r="E65" s="533" t="s">
        <v>290</v>
      </c>
      <c r="F65" s="533"/>
      <c r="G65" s="534"/>
      <c r="H65" s="523">
        <f>SUM('Budget Detail-Space'!Q21:R21,'Budget Detail-Space'!U21:V21,'Budget Detail-Space'!Y21:Z21)</f>
        <v>0</v>
      </c>
      <c r="I65" s="524"/>
      <c r="J65" s="525"/>
      <c r="K65" s="509"/>
      <c r="L65" s="510"/>
      <c r="M65" s="417"/>
      <c r="N65" s="510"/>
      <c r="O65" s="512"/>
      <c r="P65" s="571"/>
      <c r="Q65" s="572"/>
      <c r="R65" s="573"/>
      <c r="S65" s="560"/>
      <c r="T65" s="561"/>
      <c r="U65" s="562"/>
      <c r="V65" s="547"/>
      <c r="W65" s="548"/>
      <c r="X65" s="549"/>
      <c r="Y65" s="516"/>
      <c r="Z65" s="517"/>
      <c r="AA65" s="521"/>
      <c r="AB65" s="517"/>
    </row>
    <row r="66" spans="1:28" ht="31.5" customHeight="1" x14ac:dyDescent="0.2">
      <c r="A66" s="649"/>
      <c r="B66" s="650"/>
      <c r="C66" s="650"/>
      <c r="D66" s="650"/>
      <c r="E66" s="533" t="s">
        <v>291</v>
      </c>
      <c r="F66" s="533"/>
      <c r="G66" s="534"/>
      <c r="H66" s="523">
        <f>SUM('Budget Detail-Space'!S21:T21,'Budget Detail-Space'!W21:X21)</f>
        <v>0</v>
      </c>
      <c r="I66" s="524"/>
      <c r="J66" s="525"/>
      <c r="K66" s="509"/>
      <c r="L66" s="510"/>
      <c r="M66" s="417"/>
      <c r="N66" s="510"/>
      <c r="O66" s="512"/>
      <c r="P66" s="571"/>
      <c r="Q66" s="572"/>
      <c r="R66" s="573"/>
      <c r="S66" s="534" t="s">
        <v>291</v>
      </c>
      <c r="T66" s="566"/>
      <c r="U66" s="567"/>
      <c r="V66" s="563">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564"/>
      <c r="X66" s="565"/>
      <c r="Y66" s="527"/>
      <c r="Z66" s="528"/>
      <c r="AA66" s="529"/>
      <c r="AB66" s="528"/>
    </row>
    <row r="67" spans="1:28" ht="25.5" customHeight="1" x14ac:dyDescent="0.2">
      <c r="A67" s="649">
        <v>19</v>
      </c>
      <c r="B67" s="655" t="s">
        <v>253</v>
      </c>
      <c r="C67" s="655"/>
      <c r="D67" s="655"/>
      <c r="E67" s="644" t="s">
        <v>278</v>
      </c>
      <c r="F67" s="644"/>
      <c r="G67" s="645"/>
      <c r="H67" s="217">
        <f>SUM('Budget Detail-Other Costs'!O33:P33)</f>
        <v>0</v>
      </c>
      <c r="I67" s="526"/>
      <c r="J67" s="218"/>
      <c r="K67" s="591"/>
      <c r="L67" s="592"/>
      <c r="M67" s="601"/>
      <c r="N67" s="592"/>
      <c r="O67" s="511">
        <v>9</v>
      </c>
      <c r="P67" s="568" t="s">
        <v>254</v>
      </c>
      <c r="Q67" s="569"/>
      <c r="R67" s="570"/>
      <c r="S67" s="557" t="s">
        <v>290</v>
      </c>
      <c r="T67" s="558"/>
      <c r="U67" s="558"/>
      <c r="V67" s="544">
        <f>SUM('Budget Detail-Personnel (Staff)'!W46:X46,'Budget Detail-Personnel(OmbRep)'!W39:X39,'Budget Detail-Volunteer(OmbRep)'!X25:Y25,'Budget Detail-Vol Exp.'!W21:X21,'Budget Detail-Vol(OmbRep) Exp'!W21:X21,'Budget Detail-LowerTierSubaward'!Y20:Z20,'Budget Detail-Space'!Y21:Z21,'Budget Detail-Other Costs'!Y33:Z33)</f>
        <v>0</v>
      </c>
      <c r="W67" s="545"/>
      <c r="X67" s="546"/>
      <c r="Y67" s="514"/>
      <c r="Z67" s="515"/>
      <c r="AA67" s="520"/>
      <c r="AB67" s="515"/>
    </row>
    <row r="68" spans="1:28" ht="25.5" customHeight="1" x14ac:dyDescent="0.2">
      <c r="A68" s="649"/>
      <c r="B68" s="655"/>
      <c r="C68" s="655"/>
      <c r="D68" s="655"/>
      <c r="E68" s="533" t="s">
        <v>290</v>
      </c>
      <c r="F68" s="533"/>
      <c r="G68" s="534"/>
      <c r="H68" s="523">
        <f>SUM('Budget Detail-Other Costs'!Q33:R33,'Budget Detail-Other Costs'!U33:V33,'Budget Detail-Other Costs'!Y33:Z33)</f>
        <v>0</v>
      </c>
      <c r="I68" s="524"/>
      <c r="J68" s="525"/>
      <c r="K68" s="509"/>
      <c r="L68" s="510"/>
      <c r="M68" s="417"/>
      <c r="N68" s="510"/>
      <c r="O68" s="512"/>
      <c r="P68" s="571"/>
      <c r="Q68" s="572"/>
      <c r="R68" s="573"/>
      <c r="S68" s="560"/>
      <c r="T68" s="561"/>
      <c r="U68" s="561"/>
      <c r="V68" s="547"/>
      <c r="W68" s="548"/>
      <c r="X68" s="549"/>
      <c r="Y68" s="516"/>
      <c r="Z68" s="517"/>
      <c r="AA68" s="521"/>
      <c r="AB68" s="517"/>
    </row>
    <row r="69" spans="1:28" ht="25.5" customHeight="1" x14ac:dyDescent="0.2">
      <c r="A69" s="649"/>
      <c r="B69" s="655"/>
      <c r="C69" s="655"/>
      <c r="D69" s="655"/>
      <c r="E69" s="533" t="s">
        <v>291</v>
      </c>
      <c r="F69" s="533"/>
      <c r="G69" s="534"/>
      <c r="H69" s="523">
        <f>SUM('Budget Detail-Other Costs'!S33:T33,'Budget Detail-Other Costs'!W33:X33)</f>
        <v>0</v>
      </c>
      <c r="I69" s="524"/>
      <c r="J69" s="525"/>
      <c r="K69" s="509"/>
      <c r="L69" s="510"/>
      <c r="M69" s="417"/>
      <c r="N69" s="510"/>
      <c r="O69" s="513"/>
      <c r="P69" s="580"/>
      <c r="Q69" s="581"/>
      <c r="R69" s="582"/>
      <c r="S69" s="574"/>
      <c r="T69" s="575"/>
      <c r="U69" s="575"/>
      <c r="V69" s="550"/>
      <c r="W69" s="551"/>
      <c r="X69" s="552"/>
      <c r="Y69" s="518"/>
      <c r="Z69" s="519"/>
      <c r="AA69" s="522"/>
      <c r="AB69" s="519"/>
    </row>
    <row r="70" spans="1:28" ht="25.5" customHeight="1" x14ac:dyDescent="0.2">
      <c r="A70" s="649">
        <v>20</v>
      </c>
      <c r="B70" s="643" t="s">
        <v>261</v>
      </c>
      <c r="C70" s="643"/>
      <c r="D70" s="643"/>
      <c r="E70" s="644" t="s">
        <v>278</v>
      </c>
      <c r="F70" s="644"/>
      <c r="G70" s="645"/>
      <c r="H70" s="217">
        <f>SUM(H45,H48,H52,H55,H58,H61,H64,H67)</f>
        <v>0</v>
      </c>
      <c r="I70" s="526"/>
      <c r="J70" s="218"/>
      <c r="K70" s="553">
        <f>SUM(K45,K48,K52,K55,K58,K61,K64,K67)</f>
        <v>0</v>
      </c>
      <c r="L70" s="554"/>
      <c r="M70" s="599">
        <f>SUM(M45,M48,M52,M58,M55,M61,M64,M67)</f>
        <v>0</v>
      </c>
      <c r="N70" s="554"/>
      <c r="O70" s="656">
        <v>10</v>
      </c>
      <c r="P70" s="657" t="s">
        <v>262</v>
      </c>
      <c r="Q70" s="657"/>
      <c r="R70" s="657"/>
      <c r="S70" s="644" t="s">
        <v>278</v>
      </c>
      <c r="T70" s="644"/>
      <c r="U70" s="645"/>
      <c r="V70" s="530">
        <f>SUM(V45)</f>
        <v>0</v>
      </c>
      <c r="W70" s="531"/>
      <c r="X70" s="532"/>
      <c r="Y70" s="553">
        <f>SUM(Y45)</f>
        <v>0</v>
      </c>
      <c r="Z70" s="554"/>
      <c r="AA70" s="599">
        <f>SUM(AA45)</f>
        <v>0</v>
      </c>
      <c r="AB70" s="554"/>
    </row>
    <row r="71" spans="1:28" ht="25.5" customHeight="1" x14ac:dyDescent="0.2">
      <c r="A71" s="649"/>
      <c r="B71" s="643"/>
      <c r="C71" s="643"/>
      <c r="D71" s="643"/>
      <c r="E71" s="533" t="s">
        <v>290</v>
      </c>
      <c r="F71" s="533"/>
      <c r="G71" s="534"/>
      <c r="H71" s="523">
        <f>SUM(H46,H49,H53,H56,H59,H62,H65,H68)</f>
        <v>0</v>
      </c>
      <c r="I71" s="524"/>
      <c r="J71" s="525"/>
      <c r="K71" s="555">
        <f>SUM(K46,K49,K53,K56,K59,K62,K65,K68)</f>
        <v>0</v>
      </c>
      <c r="L71" s="556"/>
      <c r="M71" s="600">
        <f>SUM(M46,M49,M53,M59,M56,M62,M65,M68)</f>
        <v>0</v>
      </c>
      <c r="N71" s="556"/>
      <c r="O71" s="656"/>
      <c r="P71" s="657"/>
      <c r="Q71" s="657"/>
      <c r="R71" s="657"/>
      <c r="S71" s="533" t="s">
        <v>290</v>
      </c>
      <c r="T71" s="533"/>
      <c r="U71" s="534"/>
      <c r="V71" s="523">
        <f>SUM(V55,V64,V67)</f>
        <v>0</v>
      </c>
      <c r="W71" s="524"/>
      <c r="X71" s="525"/>
      <c r="Y71" s="555">
        <f>SUM(Y55,Y64,Y67)</f>
        <v>0</v>
      </c>
      <c r="Z71" s="556"/>
      <c r="AA71" s="600">
        <f>SUM(AA55,AA64,AA67)</f>
        <v>0</v>
      </c>
      <c r="AB71" s="556"/>
    </row>
    <row r="72" spans="1:28" ht="25.5" customHeight="1" x14ac:dyDescent="0.2">
      <c r="A72" s="649"/>
      <c r="B72" s="643"/>
      <c r="C72" s="643"/>
      <c r="D72" s="643"/>
      <c r="E72" s="533" t="s">
        <v>291</v>
      </c>
      <c r="F72" s="533"/>
      <c r="G72" s="534"/>
      <c r="H72" s="523">
        <f>SUM(H47,H50,H51,H54,H57,H60,H63,H66,H69)</f>
        <v>0</v>
      </c>
      <c r="I72" s="524"/>
      <c r="J72" s="525"/>
      <c r="K72" s="555">
        <f>SUM(K47,K50,K51,K54,K57,K60,K63,K66,K69)</f>
        <v>0</v>
      </c>
      <c r="L72" s="556"/>
      <c r="M72" s="600">
        <f>SUM(M47,M50,M51,M54,M57,M60,M63,M66,M69)</f>
        <v>0</v>
      </c>
      <c r="N72" s="556"/>
      <c r="O72" s="656"/>
      <c r="P72" s="657"/>
      <c r="Q72" s="657"/>
      <c r="R72" s="657"/>
      <c r="S72" s="533" t="s">
        <v>291</v>
      </c>
      <c r="T72" s="533"/>
      <c r="U72" s="534"/>
      <c r="V72" s="523">
        <f>SUM(V61,V66)</f>
        <v>0</v>
      </c>
      <c r="W72" s="524"/>
      <c r="X72" s="525"/>
      <c r="Y72" s="555">
        <f>SUM(Y61,Y66:Z66)</f>
        <v>0</v>
      </c>
      <c r="Z72" s="556"/>
      <c r="AA72" s="600">
        <f>SUM(AA61,AA66)</f>
        <v>0</v>
      </c>
      <c r="AB72" s="556"/>
    </row>
    <row r="73" spans="1:28" ht="15" customHeight="1" x14ac:dyDescent="0.2">
      <c r="A73" s="779" t="s">
        <v>257</v>
      </c>
      <c r="B73" s="780"/>
      <c r="C73" s="780"/>
      <c r="D73" s="781"/>
      <c r="E73" s="698" t="s">
        <v>258</v>
      </c>
      <c r="F73" s="698"/>
      <c r="G73" s="699"/>
      <c r="H73" s="700" t="str">
        <f>IF(H70="","",IF(SUM(H70,H71)=SUM(V70,V71),"",(SUM(H70,H71)-SUM(V70,V71))))</f>
        <v/>
      </c>
      <c r="I73" s="665"/>
      <c r="J73" s="665"/>
      <c r="K73" s="665"/>
      <c r="L73" s="665"/>
      <c r="M73" s="665"/>
      <c r="N73" s="665"/>
      <c r="O73" s="665"/>
      <c r="P73" s="665"/>
      <c r="Q73" s="665"/>
      <c r="R73" s="665"/>
      <c r="S73" s="665"/>
      <c r="T73" s="665"/>
      <c r="U73" s="665"/>
      <c r="V73" s="665"/>
      <c r="W73" s="665"/>
      <c r="X73" s="665"/>
      <c r="Y73" s="665"/>
      <c r="Z73" s="665"/>
      <c r="AA73" s="665"/>
      <c r="AB73" s="666"/>
    </row>
    <row r="74" spans="1:28" ht="15" customHeight="1" x14ac:dyDescent="0.2">
      <c r="A74" s="782"/>
      <c r="B74" s="783"/>
      <c r="C74" s="783"/>
      <c r="D74" s="784"/>
      <c r="E74" s="701" t="s">
        <v>259</v>
      </c>
      <c r="F74" s="701"/>
      <c r="G74" s="702"/>
      <c r="H74" s="663" t="str">
        <f>IF(H70="","",IF((H72=V72),"",(H72-V72)))</f>
        <v/>
      </c>
      <c r="I74" s="664"/>
      <c r="J74" s="664"/>
      <c r="K74" s="664"/>
      <c r="L74" s="664"/>
      <c r="M74" s="664"/>
      <c r="N74" s="664"/>
      <c r="O74" s="664"/>
      <c r="P74" s="664"/>
      <c r="Q74" s="664"/>
      <c r="R74" s="664"/>
      <c r="S74" s="664"/>
      <c r="T74" s="664"/>
      <c r="U74" s="664"/>
      <c r="V74" s="664"/>
      <c r="W74" s="664"/>
      <c r="X74" s="664"/>
      <c r="Y74" s="664"/>
      <c r="Z74" s="664"/>
      <c r="AA74" s="664"/>
      <c r="AB74" s="703"/>
    </row>
    <row r="75" spans="1:28" ht="15" customHeight="1" x14ac:dyDescent="0.2">
      <c r="A75" s="704" t="s">
        <v>64</v>
      </c>
      <c r="B75" s="705"/>
      <c r="C75" s="705"/>
      <c r="D75" s="705"/>
      <c r="E75" s="705"/>
      <c r="F75" s="705"/>
      <c r="G75" s="705"/>
      <c r="H75" s="705"/>
      <c r="I75" s="705"/>
      <c r="J75" s="705"/>
      <c r="K75" s="705"/>
      <c r="L75" s="705"/>
      <c r="M75" s="705"/>
      <c r="N75" s="705"/>
      <c r="O75" s="705"/>
      <c r="P75" s="705"/>
      <c r="Q75" s="705"/>
      <c r="R75" s="705"/>
      <c r="S75" s="705"/>
      <c r="T75" s="705"/>
      <c r="U75" s="705"/>
      <c r="V75" s="705"/>
      <c r="W75" s="705"/>
      <c r="X75" s="705"/>
      <c r="Y75" s="705"/>
      <c r="Z75" s="705"/>
      <c r="AA75" s="705"/>
      <c r="AB75" s="705"/>
    </row>
    <row r="76" spans="1:28" ht="25.5" customHeight="1" x14ac:dyDescent="0.2">
      <c r="A76" s="649">
        <v>21</v>
      </c>
      <c r="B76" s="679" t="s">
        <v>263</v>
      </c>
      <c r="C76" s="679"/>
      <c r="D76" s="679"/>
      <c r="E76" s="644" t="s">
        <v>278</v>
      </c>
      <c r="F76" s="644"/>
      <c r="G76" s="645"/>
      <c r="H76" s="217">
        <f>SUM(H39,H70)</f>
        <v>0</v>
      </c>
      <c r="I76" s="526"/>
      <c r="J76" s="218"/>
      <c r="K76" s="535">
        <f>SUM(K39,K70)</f>
        <v>0</v>
      </c>
      <c r="L76" s="536"/>
      <c r="M76" s="541">
        <f>SUM(M39,M70)</f>
        <v>0</v>
      </c>
      <c r="N76" s="536"/>
      <c r="O76" s="656">
        <v>11</v>
      </c>
      <c r="P76" s="680" t="s">
        <v>264</v>
      </c>
      <c r="Q76" s="680"/>
      <c r="R76" s="680"/>
      <c r="S76" s="644" t="s">
        <v>278</v>
      </c>
      <c r="T76" s="644"/>
      <c r="U76" s="645"/>
      <c r="V76" s="217">
        <f>SUM(V39,V70)</f>
        <v>0</v>
      </c>
      <c r="W76" s="526"/>
      <c r="X76" s="218"/>
      <c r="Y76" s="535">
        <f>SUM(Y39,Y70)</f>
        <v>0</v>
      </c>
      <c r="Z76" s="536"/>
      <c r="AA76" s="541">
        <f>SUM(AA39,AA70)</f>
        <v>0</v>
      </c>
      <c r="AB76" s="536"/>
    </row>
    <row r="77" spans="1:28" ht="25.5" customHeight="1" x14ac:dyDescent="0.2">
      <c r="A77" s="649"/>
      <c r="B77" s="679"/>
      <c r="C77" s="679"/>
      <c r="D77" s="679"/>
      <c r="E77" s="533" t="s">
        <v>290</v>
      </c>
      <c r="F77" s="533"/>
      <c r="G77" s="534"/>
      <c r="H77" s="523">
        <f>SUM(H40,H71)</f>
        <v>0</v>
      </c>
      <c r="I77" s="524"/>
      <c r="J77" s="525"/>
      <c r="K77" s="537">
        <f>SUM(K40,K71)</f>
        <v>0</v>
      </c>
      <c r="L77" s="538"/>
      <c r="M77" s="542">
        <f>SUM(M40,M71)</f>
        <v>0</v>
      </c>
      <c r="N77" s="538"/>
      <c r="O77" s="656"/>
      <c r="P77" s="680"/>
      <c r="Q77" s="680"/>
      <c r="R77" s="680"/>
      <c r="S77" s="533" t="s">
        <v>290</v>
      </c>
      <c r="T77" s="533"/>
      <c r="U77" s="534"/>
      <c r="V77" s="523">
        <f>SUM(V40,V71)</f>
        <v>0</v>
      </c>
      <c r="W77" s="524"/>
      <c r="X77" s="525"/>
      <c r="Y77" s="537">
        <f>SUM(Y40,Y71)</f>
        <v>0</v>
      </c>
      <c r="Z77" s="538"/>
      <c r="AA77" s="542">
        <f>SUM(AA40,AA71)</f>
        <v>0</v>
      </c>
      <c r="AB77" s="538"/>
    </row>
    <row r="78" spans="1:28" ht="25.5" customHeight="1" x14ac:dyDescent="0.2">
      <c r="A78" s="649"/>
      <c r="B78" s="679"/>
      <c r="C78" s="679"/>
      <c r="D78" s="679"/>
      <c r="E78" s="533" t="s">
        <v>291</v>
      </c>
      <c r="F78" s="533"/>
      <c r="G78" s="534"/>
      <c r="H78" s="523">
        <f>SUM(H41,H72)</f>
        <v>0</v>
      </c>
      <c r="I78" s="524"/>
      <c r="J78" s="525"/>
      <c r="K78" s="539">
        <f>SUM(K41,K72)</f>
        <v>0</v>
      </c>
      <c r="L78" s="540"/>
      <c r="M78" s="543">
        <f>SUM(M41,M72)</f>
        <v>0</v>
      </c>
      <c r="N78" s="540"/>
      <c r="O78" s="656"/>
      <c r="P78" s="680"/>
      <c r="Q78" s="680"/>
      <c r="R78" s="680"/>
      <c r="S78" s="533" t="s">
        <v>291</v>
      </c>
      <c r="T78" s="533"/>
      <c r="U78" s="534"/>
      <c r="V78" s="523">
        <f>SUM(V41,V72)</f>
        <v>0</v>
      </c>
      <c r="W78" s="524"/>
      <c r="X78" s="525"/>
      <c r="Y78" s="537">
        <f>SUM(Y41,Y72)</f>
        <v>0</v>
      </c>
      <c r="Z78" s="538"/>
      <c r="AA78" s="542">
        <f>SUM(AA41,AA72)</f>
        <v>0</v>
      </c>
      <c r="AB78" s="538"/>
    </row>
    <row r="79" spans="1:28" ht="34.5" customHeight="1" thickBot="1" x14ac:dyDescent="0.25">
      <c r="A79" s="23">
        <v>22</v>
      </c>
      <c r="B79" s="673" t="s">
        <v>265</v>
      </c>
      <c r="C79" s="673"/>
      <c r="D79" s="673"/>
      <c r="E79" s="673"/>
      <c r="F79" s="673"/>
      <c r="G79" s="674"/>
      <c r="H79" s="449">
        <f>SUM(H76:J78)</f>
        <v>0</v>
      </c>
      <c r="I79" s="677"/>
      <c r="J79" s="450"/>
      <c r="K79" s="678">
        <f>SUM(K76:K78)</f>
        <v>0</v>
      </c>
      <c r="L79" s="659"/>
      <c r="M79" s="658">
        <f>SUM(M76:M78)</f>
        <v>0</v>
      </c>
      <c r="N79" s="659"/>
      <c r="O79" s="24">
        <v>12</v>
      </c>
      <c r="P79" s="675" t="s">
        <v>266</v>
      </c>
      <c r="Q79" s="675"/>
      <c r="R79" s="675"/>
      <c r="S79" s="675"/>
      <c r="T79" s="675"/>
      <c r="U79" s="676"/>
      <c r="V79" s="449">
        <f>SUM(V76:W78)</f>
        <v>0</v>
      </c>
      <c r="W79" s="677"/>
      <c r="X79" s="450"/>
      <c r="Y79" s="678">
        <f>SUM(Y76:Y78)</f>
        <v>0</v>
      </c>
      <c r="Z79" s="659"/>
      <c r="AA79" s="658">
        <f>SUM(AA76:AA78)</f>
        <v>0</v>
      </c>
      <c r="AB79" s="659"/>
    </row>
    <row r="80" spans="1:28" ht="24.95" customHeight="1" x14ac:dyDescent="0.2">
      <c r="A80" s="660" t="s">
        <v>257</v>
      </c>
      <c r="B80" s="661"/>
      <c r="C80" s="661"/>
      <c r="D80" s="661"/>
      <c r="E80" s="661"/>
      <c r="F80" s="661"/>
      <c r="G80" s="662"/>
      <c r="H80" s="663" t="str">
        <f>IF(H79=0,"",(H79-V79))</f>
        <v/>
      </c>
      <c r="I80" s="664"/>
      <c r="J80" s="664"/>
      <c r="K80" s="665"/>
      <c r="L80" s="665"/>
      <c r="M80" s="665"/>
      <c r="N80" s="665"/>
      <c r="O80" s="665"/>
      <c r="P80" s="665"/>
      <c r="Q80" s="665"/>
      <c r="R80" s="665"/>
      <c r="S80" s="665"/>
      <c r="T80" s="665"/>
      <c r="U80" s="665"/>
      <c r="V80" s="664"/>
      <c r="W80" s="664"/>
      <c r="X80" s="664"/>
      <c r="Y80" s="665"/>
      <c r="Z80" s="665"/>
      <c r="AA80" s="665"/>
      <c r="AB80" s="666"/>
    </row>
    <row r="81" spans="1:30" ht="24.95" hidden="1" customHeight="1" x14ac:dyDescent="0.2">
      <c r="A81" s="667" t="s">
        <v>289</v>
      </c>
      <c r="B81" s="668"/>
      <c r="C81" s="668"/>
      <c r="D81" s="668"/>
      <c r="E81" s="668"/>
      <c r="F81" s="668"/>
      <c r="G81" s="669"/>
      <c r="H81" s="670" t="s">
        <v>9</v>
      </c>
      <c r="I81" s="671"/>
      <c r="J81" s="671"/>
      <c r="K81" s="671"/>
      <c r="L81" s="671"/>
      <c r="M81" s="671"/>
      <c r="N81" s="671"/>
      <c r="O81" s="671"/>
      <c r="P81" s="671"/>
      <c r="Q81" s="671"/>
      <c r="R81" s="671"/>
      <c r="S81" s="671"/>
      <c r="T81" s="671"/>
      <c r="U81" s="671"/>
      <c r="V81" s="671"/>
      <c r="W81" s="671"/>
      <c r="X81" s="671"/>
      <c r="Y81" s="671"/>
      <c r="Z81" s="671"/>
      <c r="AA81" s="671"/>
      <c r="AB81" s="672"/>
    </row>
    <row r="83" spans="1:30" x14ac:dyDescent="0.2">
      <c r="A83" s="778" t="s">
        <v>267</v>
      </c>
      <c r="B83" s="778"/>
      <c r="C83" s="778"/>
      <c r="D83" s="778"/>
      <c r="E83" s="778"/>
      <c r="F83" s="778"/>
      <c r="G83" s="778"/>
      <c r="H83" s="778"/>
      <c r="I83" s="778"/>
      <c r="J83" s="778"/>
      <c r="K83" s="778"/>
      <c r="L83" s="778"/>
      <c r="M83" s="778"/>
      <c r="N83" s="778"/>
      <c r="O83" s="778"/>
      <c r="P83" s="778"/>
      <c r="Q83" s="778"/>
      <c r="R83" s="778"/>
      <c r="S83" s="778"/>
      <c r="T83" s="778"/>
      <c r="U83" s="778"/>
      <c r="V83" s="778"/>
      <c r="W83" s="778"/>
      <c r="X83" s="778"/>
    </row>
    <row r="84" spans="1:30" ht="18" customHeight="1" x14ac:dyDescent="0.2">
      <c r="A84" s="162" t="s">
        <v>268</v>
      </c>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26"/>
      <c r="AD84" s="26"/>
    </row>
  </sheetData>
  <sheetProtection algorithmName="SHA-512" hashValue="6KwEbdAcDbjuBFU1rZ6LYaIU9kMs3dtpShqigk/BFIMayuOxdRGC+w+wl0FGJLGeyfvWT6y25/FYvu69CJJ7og==" saltValue="oRyBrdtt0wDP88fjO4a1Tw==" spinCount="100000" sheet="1" selectLockedCells="1"/>
  <mergeCells count="442">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AA55:AB60"/>
    <mergeCell ref="Y55:Z60"/>
    <mergeCell ref="AA41:AB41"/>
    <mergeCell ref="Y41:Z41"/>
    <mergeCell ref="AA40:AB40"/>
    <mergeCell ref="Y40:Z40"/>
    <mergeCell ref="AA39:AB39"/>
    <mergeCell ref="Y39:Z39"/>
    <mergeCell ref="Y33:Z35"/>
    <mergeCell ref="H24:J24"/>
    <mergeCell ref="H25:J25"/>
    <mergeCell ref="H26:J26"/>
    <mergeCell ref="H18:J18"/>
    <mergeCell ref="H19:J19"/>
    <mergeCell ref="H20:J20"/>
    <mergeCell ref="H14:J14"/>
    <mergeCell ref="H15:J15"/>
    <mergeCell ref="H16:J16"/>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E71:G71"/>
    <mergeCell ref="S71:U71"/>
    <mergeCell ref="A70:A72"/>
    <mergeCell ref="B70:D72"/>
    <mergeCell ref="E70:G70"/>
    <mergeCell ref="O70:O72"/>
    <mergeCell ref="P70:R72"/>
    <mergeCell ref="E72:G72"/>
    <mergeCell ref="H71:J71"/>
    <mergeCell ref="H72:J72"/>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66:J66"/>
    <mergeCell ref="H47:J47"/>
    <mergeCell ref="H51:J51"/>
    <mergeCell ref="H55:J55"/>
    <mergeCell ref="H56:J56"/>
    <mergeCell ref="H57:J57"/>
    <mergeCell ref="H61:J61"/>
    <mergeCell ref="H62:J62"/>
    <mergeCell ref="H63:J63"/>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3" orientation="landscape" r:id="rId1"/>
  <headerFooter>
    <oddFooter xml:space="preserve">&amp;LAppendix B (Required Forms), Exhibit 14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7"/>
  <sheetViews>
    <sheetView showWhiteSpace="0" topLeftCell="A11"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14 Budget Cover Page'!A2)</f>
        <v>Program Services:</v>
      </c>
      <c r="F1" s="254" t="str">
        <f>T('Exhibit 14 Budget Cover Page'!G2)</f>
        <v>Long Term Care Facility Citation Penalty Account- Special Deposit Fund</v>
      </c>
      <c r="G1" s="254"/>
      <c r="H1" s="254"/>
      <c r="I1" s="254"/>
      <c r="J1" s="254"/>
      <c r="K1" s="254"/>
      <c r="L1" s="254"/>
      <c r="M1" s="254"/>
      <c r="N1" s="254"/>
      <c r="O1" s="254"/>
      <c r="P1" s="254"/>
      <c r="Q1" s="254"/>
      <c r="R1" s="254"/>
      <c r="S1" s="254"/>
      <c r="T1" s="254"/>
      <c r="U1" s="254"/>
      <c r="V1" s="254"/>
      <c r="W1" s="254"/>
      <c r="X1" s="254"/>
      <c r="Y1" s="254"/>
      <c r="Z1" s="254"/>
      <c r="AA1" s="254"/>
      <c r="AB1" s="254"/>
    </row>
    <row r="2" spans="1:53" ht="21.95" customHeight="1" x14ac:dyDescent="0.2">
      <c r="A2" s="7" t="str">
        <f>T('Exhibit 14 Budget Cover Page'!A4)</f>
        <v>Fiscal Year:</v>
      </c>
      <c r="F2" s="125" t="str">
        <f>T('Exhibit 14 Budget Cover Page'!G4:AK4)</f>
        <v>2023-24</v>
      </c>
      <c r="G2" s="125"/>
      <c r="H2" s="125"/>
      <c r="I2" s="125"/>
      <c r="J2" s="125"/>
      <c r="K2" s="125"/>
      <c r="L2" s="125"/>
      <c r="M2" s="125"/>
      <c r="N2" s="125"/>
      <c r="O2" s="125"/>
      <c r="P2" s="125"/>
      <c r="Q2" s="125"/>
      <c r="R2" s="125"/>
      <c r="S2" s="125"/>
      <c r="T2" s="125"/>
      <c r="U2" s="125"/>
      <c r="V2" s="125"/>
      <c r="W2" s="125"/>
      <c r="X2" s="125"/>
      <c r="Y2" s="125"/>
      <c r="Z2" s="125"/>
      <c r="AA2" s="125"/>
      <c r="AB2" s="125"/>
    </row>
    <row r="3" spans="1:53" s="6" customFormat="1" ht="21.95" hidden="1" customHeight="1" x14ac:dyDescent="0.2">
      <c r="A3" s="11" t="str">
        <f>T('Exhibit 14 Budget Cover Page'!A5)</f>
        <v>Subaward Number:</v>
      </c>
      <c r="B3" s="11"/>
      <c r="C3" s="11"/>
      <c r="D3" s="11"/>
      <c r="E3" s="10"/>
      <c r="F3" s="255" t="str">
        <f>T('Exhibit 14 Budget Cover Page'!G5:AK5)</f>
        <v>[Enter Subaward Number]</v>
      </c>
      <c r="G3" s="255"/>
      <c r="H3" s="255"/>
      <c r="I3" s="255"/>
      <c r="J3" s="255"/>
      <c r="K3" s="255"/>
      <c r="L3" s="255"/>
      <c r="M3" s="255"/>
      <c r="N3" s="255"/>
      <c r="O3" s="255"/>
      <c r="P3" s="255"/>
      <c r="Q3" s="255"/>
      <c r="R3" s="255"/>
      <c r="S3" s="255"/>
      <c r="T3" s="255"/>
      <c r="U3" s="255"/>
      <c r="V3" s="255"/>
      <c r="W3" s="255"/>
      <c r="X3" s="255"/>
      <c r="Y3" s="255"/>
      <c r="Z3" s="255"/>
      <c r="AA3" s="255"/>
      <c r="AB3" s="255"/>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31" t="str">
        <f>T('Exhibit 14 Budget Cover Page'!G6:L6)</f>
        <v>N/A</v>
      </c>
      <c r="G4" s="131"/>
      <c r="H4" s="131"/>
      <c r="I4" s="131"/>
      <c r="J4" s="131"/>
      <c r="K4" s="131"/>
      <c r="L4" s="131"/>
      <c r="M4" s="131"/>
      <c r="N4" s="131"/>
      <c r="O4" s="131"/>
      <c r="P4" s="131"/>
      <c r="Q4" s="131"/>
      <c r="R4" s="256" t="s">
        <v>22</v>
      </c>
      <c r="S4" s="256"/>
      <c r="T4" s="256"/>
      <c r="U4" s="256"/>
      <c r="V4" s="256"/>
      <c r="W4" s="131" t="str">
        <f>T('Exhibit 14 Budget Cover Page'!Z6:AF6)</f>
        <v>N/A</v>
      </c>
      <c r="X4" s="131"/>
      <c r="Y4" s="131"/>
      <c r="Z4" s="131"/>
      <c r="AA4" s="131"/>
      <c r="AB4" s="131"/>
      <c r="AC4" s="17"/>
      <c r="AD4" s="17"/>
      <c r="AE4" s="17"/>
      <c r="AF4" s="17"/>
      <c r="AG4" s="257"/>
      <c r="AH4" s="257"/>
      <c r="AI4" s="257"/>
      <c r="AJ4" s="257"/>
      <c r="AK4" s="257"/>
      <c r="AY4" s="13"/>
      <c r="BA4" s="14" t="s">
        <v>33</v>
      </c>
    </row>
    <row r="5" spans="1:53" ht="21.95" customHeight="1" x14ac:dyDescent="0.2">
      <c r="A5" s="7" t="str">
        <f>T('Exhibit 14 Budget Cover Page'!A7:F7)</f>
        <v>BIDDER'S Legal Name:</v>
      </c>
      <c r="B5" s="1"/>
      <c r="C5" s="1"/>
      <c r="D5" s="1"/>
      <c r="E5" s="1"/>
      <c r="F5" s="131" t="str">
        <f>T('Exhibit 14 Budget Cover Page'!G7:AK7)</f>
        <v>[Enter Legal Name]</v>
      </c>
      <c r="G5" s="131"/>
      <c r="H5" s="131"/>
      <c r="I5" s="131"/>
      <c r="J5" s="131"/>
      <c r="K5" s="131"/>
      <c r="L5" s="131"/>
      <c r="M5" s="131"/>
      <c r="N5" s="131"/>
      <c r="O5" s="131"/>
      <c r="P5" s="131"/>
      <c r="Q5" s="131"/>
      <c r="R5" s="131"/>
      <c r="S5" s="131"/>
      <c r="T5" s="131"/>
      <c r="U5" s="131"/>
      <c r="V5" s="131"/>
      <c r="W5" s="131"/>
      <c r="X5" s="131"/>
      <c r="Y5" s="131"/>
      <c r="Z5" s="131"/>
      <c r="AA5" s="131"/>
      <c r="AB5" s="131"/>
    </row>
    <row r="6" spans="1:53" ht="25.5" customHeight="1" thickBot="1" x14ac:dyDescent="0.25">
      <c r="A6" s="132" t="s">
        <v>73</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row>
    <row r="7" spans="1:53" ht="21" customHeight="1" x14ac:dyDescent="0.2">
      <c r="A7" s="236" t="s">
        <v>74</v>
      </c>
      <c r="B7" s="237"/>
      <c r="C7" s="237"/>
      <c r="D7" s="237"/>
      <c r="E7" s="236" t="s">
        <v>75</v>
      </c>
      <c r="F7" s="236"/>
      <c r="G7" s="236" t="s">
        <v>76</v>
      </c>
      <c r="H7" s="236"/>
      <c r="I7" s="236" t="s">
        <v>77</v>
      </c>
      <c r="J7" s="238"/>
      <c r="K7" s="239" t="s">
        <v>78</v>
      </c>
      <c r="L7" s="240"/>
      <c r="M7" s="243" t="s">
        <v>274</v>
      </c>
      <c r="N7" s="244"/>
      <c r="O7" s="247" t="s">
        <v>284</v>
      </c>
      <c r="P7" s="248"/>
      <c r="Q7" s="248"/>
      <c r="R7" s="248"/>
      <c r="S7" s="248"/>
      <c r="T7" s="248"/>
      <c r="U7" s="248"/>
      <c r="V7" s="248"/>
      <c r="W7" s="248"/>
      <c r="X7" s="249"/>
      <c r="Y7" s="239" t="s">
        <v>79</v>
      </c>
      <c r="Z7" s="240"/>
      <c r="AA7" s="243" t="s">
        <v>80</v>
      </c>
      <c r="AB7" s="244"/>
      <c r="AC7" s="2"/>
    </row>
    <row r="8" spans="1:53" ht="33.75" customHeight="1" x14ac:dyDescent="0.2">
      <c r="A8" s="236"/>
      <c r="B8" s="237"/>
      <c r="C8" s="237"/>
      <c r="D8" s="237"/>
      <c r="E8" s="236"/>
      <c r="F8" s="236"/>
      <c r="G8" s="236"/>
      <c r="H8" s="236"/>
      <c r="I8" s="236"/>
      <c r="J8" s="238"/>
      <c r="K8" s="241"/>
      <c r="L8" s="242"/>
      <c r="M8" s="245"/>
      <c r="N8" s="246"/>
      <c r="O8" s="236" t="s">
        <v>81</v>
      </c>
      <c r="P8" s="236"/>
      <c r="Q8" s="236"/>
      <c r="R8" s="236"/>
      <c r="S8" s="236" t="s">
        <v>82</v>
      </c>
      <c r="T8" s="236"/>
      <c r="U8" s="236"/>
      <c r="V8" s="236"/>
      <c r="W8" s="238" t="s">
        <v>83</v>
      </c>
      <c r="X8" s="251"/>
      <c r="Y8" s="241"/>
      <c r="Z8" s="242"/>
      <c r="AA8" s="241"/>
      <c r="AB8" s="250"/>
      <c r="AC8" s="2"/>
    </row>
    <row r="9" spans="1:53" s="3" customFormat="1" ht="33" customHeight="1" x14ac:dyDescent="0.2">
      <c r="A9" s="237"/>
      <c r="B9" s="237"/>
      <c r="C9" s="237"/>
      <c r="D9" s="237"/>
      <c r="E9" s="236"/>
      <c r="F9" s="236"/>
      <c r="G9" s="236"/>
      <c r="H9" s="236"/>
      <c r="I9" s="236"/>
      <c r="J9" s="238"/>
      <c r="K9" s="252" t="s">
        <v>84</v>
      </c>
      <c r="L9" s="253"/>
      <c r="M9" s="245" t="s">
        <v>85</v>
      </c>
      <c r="N9" s="246"/>
      <c r="O9" s="236" t="s">
        <v>86</v>
      </c>
      <c r="P9" s="236"/>
      <c r="Q9" s="236" t="s">
        <v>87</v>
      </c>
      <c r="R9" s="237"/>
      <c r="S9" s="236" t="s">
        <v>86</v>
      </c>
      <c r="T9" s="236"/>
      <c r="U9" s="236" t="s">
        <v>87</v>
      </c>
      <c r="V9" s="237"/>
      <c r="W9" s="238" t="s">
        <v>86</v>
      </c>
      <c r="X9" s="251"/>
      <c r="Y9" s="252" t="s">
        <v>88</v>
      </c>
      <c r="Z9" s="253"/>
      <c r="AA9" s="252" t="s">
        <v>89</v>
      </c>
      <c r="AB9" s="246"/>
      <c r="AC9" s="2"/>
    </row>
    <row r="10" spans="1:53"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71"/>
      <c r="AC10" s="2"/>
    </row>
    <row r="11" spans="1:53" s="1" customFormat="1" ht="23.25" customHeight="1" x14ac:dyDescent="0.2">
      <c r="A11" s="219" t="s">
        <v>91</v>
      </c>
      <c r="B11" s="220"/>
      <c r="C11" s="220"/>
      <c r="D11" s="228"/>
      <c r="E11" s="235"/>
      <c r="F11" s="235"/>
      <c r="G11" s="232"/>
      <c r="H11" s="232"/>
      <c r="I11" s="233"/>
      <c r="J11" s="234"/>
      <c r="K11" s="178" t="str">
        <f t="shared" ref="K11:K40" si="0">IF(E11="","",E11*G11*I11)</f>
        <v/>
      </c>
      <c r="L11" s="179"/>
      <c r="M11" s="227"/>
      <c r="N11" s="199"/>
      <c r="O11" s="199"/>
      <c r="P11" s="199"/>
      <c r="Q11" s="199"/>
      <c r="R11" s="199"/>
      <c r="S11" s="199"/>
      <c r="T11" s="199"/>
      <c r="U11" s="199"/>
      <c r="V11" s="199"/>
      <c r="W11" s="200"/>
      <c r="X11" s="201"/>
      <c r="Y11" s="178" t="str">
        <f t="shared" ref="Y11:Y16" si="1">IF(K11="","",SUM(M11:X11))</f>
        <v/>
      </c>
      <c r="Z11" s="179"/>
      <c r="AA11" s="180" t="str">
        <f t="shared" ref="AA11:AA25" si="2">IF(K11="","",(K11-Y11))</f>
        <v/>
      </c>
      <c r="AB11" s="181"/>
      <c r="AC11" s="2"/>
    </row>
    <row r="12" spans="1:53" ht="23.25" customHeight="1" x14ac:dyDescent="0.2">
      <c r="A12" s="219" t="s">
        <v>91</v>
      </c>
      <c r="B12" s="220"/>
      <c r="C12" s="220"/>
      <c r="D12" s="228"/>
      <c r="E12" s="230"/>
      <c r="F12" s="230"/>
      <c r="G12" s="232"/>
      <c r="H12" s="232"/>
      <c r="I12" s="233"/>
      <c r="J12" s="234"/>
      <c r="K12" s="178" t="str">
        <f t="shared" si="0"/>
        <v/>
      </c>
      <c r="L12" s="179"/>
      <c r="M12" s="226"/>
      <c r="N12" s="227"/>
      <c r="O12" s="199"/>
      <c r="P12" s="199"/>
      <c r="Q12" s="199"/>
      <c r="R12" s="199"/>
      <c r="S12" s="199"/>
      <c r="T12" s="199"/>
      <c r="U12" s="199"/>
      <c r="V12" s="199"/>
      <c r="W12" s="200"/>
      <c r="X12" s="201"/>
      <c r="Y12" s="178" t="str">
        <f t="shared" si="1"/>
        <v/>
      </c>
      <c r="Z12" s="179"/>
      <c r="AA12" s="180" t="str">
        <f t="shared" si="2"/>
        <v/>
      </c>
      <c r="AB12" s="181"/>
      <c r="AC12" s="2"/>
    </row>
    <row r="13" spans="1:53" ht="23.25" customHeight="1" x14ac:dyDescent="0.2">
      <c r="A13" s="219" t="s">
        <v>91</v>
      </c>
      <c r="B13" s="220"/>
      <c r="C13" s="220"/>
      <c r="D13" s="228"/>
      <c r="E13" s="230"/>
      <c r="F13" s="230"/>
      <c r="G13" s="232"/>
      <c r="H13" s="232"/>
      <c r="I13" s="233"/>
      <c r="J13" s="234"/>
      <c r="K13" s="178" t="str">
        <f t="shared" si="0"/>
        <v/>
      </c>
      <c r="L13" s="179"/>
      <c r="M13" s="226"/>
      <c r="N13" s="227"/>
      <c r="O13" s="199"/>
      <c r="P13" s="199"/>
      <c r="Q13" s="199"/>
      <c r="R13" s="199"/>
      <c r="S13" s="199"/>
      <c r="T13" s="199"/>
      <c r="U13" s="199"/>
      <c r="V13" s="199"/>
      <c r="W13" s="200"/>
      <c r="X13" s="201"/>
      <c r="Y13" s="178" t="str">
        <f t="shared" si="1"/>
        <v/>
      </c>
      <c r="Z13" s="179"/>
      <c r="AA13" s="180" t="str">
        <f t="shared" si="2"/>
        <v/>
      </c>
      <c r="AB13" s="181"/>
      <c r="AC13" s="2"/>
    </row>
    <row r="14" spans="1:53" ht="23.25" customHeight="1" x14ac:dyDescent="0.2">
      <c r="A14" s="219" t="s">
        <v>91</v>
      </c>
      <c r="B14" s="220"/>
      <c r="C14" s="220"/>
      <c r="D14" s="228"/>
      <c r="E14" s="230"/>
      <c r="F14" s="230"/>
      <c r="G14" s="232"/>
      <c r="H14" s="232"/>
      <c r="I14" s="233"/>
      <c r="J14" s="234"/>
      <c r="K14" s="178" t="str">
        <f t="shared" si="0"/>
        <v/>
      </c>
      <c r="L14" s="179"/>
      <c r="M14" s="226"/>
      <c r="N14" s="227"/>
      <c r="O14" s="199"/>
      <c r="P14" s="199"/>
      <c r="Q14" s="199"/>
      <c r="R14" s="199"/>
      <c r="S14" s="199"/>
      <c r="T14" s="199"/>
      <c r="U14" s="199"/>
      <c r="V14" s="199"/>
      <c r="W14" s="200"/>
      <c r="X14" s="201"/>
      <c r="Y14" s="178" t="str">
        <f t="shared" si="1"/>
        <v/>
      </c>
      <c r="Z14" s="179"/>
      <c r="AA14" s="180" t="str">
        <f t="shared" si="2"/>
        <v/>
      </c>
      <c r="AB14" s="181"/>
      <c r="AC14" s="2"/>
    </row>
    <row r="15" spans="1:53" ht="23.25" customHeight="1" x14ac:dyDescent="0.2">
      <c r="A15" s="219" t="s">
        <v>91</v>
      </c>
      <c r="B15" s="220"/>
      <c r="C15" s="220"/>
      <c r="D15" s="228"/>
      <c r="E15" s="230"/>
      <c r="F15" s="230"/>
      <c r="G15" s="232"/>
      <c r="H15" s="232"/>
      <c r="I15" s="233"/>
      <c r="J15" s="234"/>
      <c r="K15" s="178" t="str">
        <f t="shared" si="0"/>
        <v/>
      </c>
      <c r="L15" s="179"/>
      <c r="M15" s="226"/>
      <c r="N15" s="227"/>
      <c r="O15" s="199"/>
      <c r="P15" s="199"/>
      <c r="Q15" s="199"/>
      <c r="R15" s="199"/>
      <c r="S15" s="199"/>
      <c r="T15" s="199"/>
      <c r="U15" s="199"/>
      <c r="V15" s="199"/>
      <c r="W15" s="200"/>
      <c r="X15" s="201"/>
      <c r="Y15" s="178" t="str">
        <f t="shared" si="1"/>
        <v/>
      </c>
      <c r="Z15" s="179"/>
      <c r="AA15" s="180" t="str">
        <f t="shared" si="2"/>
        <v/>
      </c>
      <c r="AB15" s="181"/>
      <c r="AC15" s="2"/>
    </row>
    <row r="16" spans="1:53" ht="23.25" customHeight="1" x14ac:dyDescent="0.2">
      <c r="A16" s="219" t="s">
        <v>91</v>
      </c>
      <c r="B16" s="220"/>
      <c r="C16" s="220"/>
      <c r="D16" s="228"/>
      <c r="E16" s="230"/>
      <c r="F16" s="230"/>
      <c r="G16" s="232"/>
      <c r="H16" s="232"/>
      <c r="I16" s="233"/>
      <c r="J16" s="234"/>
      <c r="K16" s="178" t="str">
        <f t="shared" si="0"/>
        <v/>
      </c>
      <c r="L16" s="179"/>
      <c r="M16" s="226"/>
      <c r="N16" s="227"/>
      <c r="O16" s="199"/>
      <c r="P16" s="199"/>
      <c r="Q16" s="199"/>
      <c r="R16" s="199"/>
      <c r="S16" s="199"/>
      <c r="T16" s="199"/>
      <c r="U16" s="199"/>
      <c r="V16" s="199"/>
      <c r="W16" s="200"/>
      <c r="X16" s="201"/>
      <c r="Y16" s="178" t="str">
        <f t="shared" si="1"/>
        <v/>
      </c>
      <c r="Z16" s="179"/>
      <c r="AA16" s="180" t="str">
        <f t="shared" si="2"/>
        <v/>
      </c>
      <c r="AB16" s="181"/>
      <c r="AC16" s="2"/>
    </row>
    <row r="17" spans="1:29" ht="23.25" customHeight="1" x14ac:dyDescent="0.2">
      <c r="A17" s="219" t="s">
        <v>91</v>
      </c>
      <c r="B17" s="220"/>
      <c r="C17" s="220"/>
      <c r="D17" s="220"/>
      <c r="E17" s="230"/>
      <c r="F17" s="230"/>
      <c r="G17" s="232"/>
      <c r="H17" s="232"/>
      <c r="I17" s="233"/>
      <c r="J17" s="234"/>
      <c r="K17" s="217" t="str">
        <f t="shared" si="0"/>
        <v/>
      </c>
      <c r="L17" s="218"/>
      <c r="M17" s="226"/>
      <c r="N17" s="227"/>
      <c r="O17" s="199"/>
      <c r="P17" s="199"/>
      <c r="Q17" s="199"/>
      <c r="R17" s="199"/>
      <c r="S17" s="199"/>
      <c r="T17" s="199"/>
      <c r="U17" s="199"/>
      <c r="V17" s="199"/>
      <c r="W17" s="200"/>
      <c r="X17" s="201"/>
      <c r="Y17" s="217" t="str">
        <f>IF(K17="","",SUM(M17:X17))</f>
        <v/>
      </c>
      <c r="Z17" s="218"/>
      <c r="AA17" s="186" t="str">
        <f t="shared" si="2"/>
        <v/>
      </c>
      <c r="AB17" s="187"/>
      <c r="AC17" s="2"/>
    </row>
    <row r="18" spans="1:29" ht="23.25" customHeight="1" x14ac:dyDescent="0.2">
      <c r="A18" s="219" t="s">
        <v>91</v>
      </c>
      <c r="B18" s="220"/>
      <c r="C18" s="220"/>
      <c r="D18" s="228"/>
      <c r="E18" s="230"/>
      <c r="F18" s="230"/>
      <c r="G18" s="223"/>
      <c r="H18" s="223"/>
      <c r="I18" s="231"/>
      <c r="J18" s="224"/>
      <c r="K18" s="217" t="str">
        <f t="shared" si="0"/>
        <v/>
      </c>
      <c r="L18" s="218"/>
      <c r="M18" s="226"/>
      <c r="N18" s="227"/>
      <c r="O18" s="199"/>
      <c r="P18" s="199"/>
      <c r="Q18" s="199"/>
      <c r="R18" s="199"/>
      <c r="S18" s="199"/>
      <c r="T18" s="199"/>
      <c r="U18" s="199"/>
      <c r="V18" s="199"/>
      <c r="W18" s="200"/>
      <c r="X18" s="201"/>
      <c r="Y18" s="217" t="str">
        <f>IF(K18="","",SUM(M18:X18))</f>
        <v/>
      </c>
      <c r="Z18" s="218"/>
      <c r="AA18" s="186" t="str">
        <f t="shared" si="2"/>
        <v/>
      </c>
      <c r="AB18" s="187"/>
      <c r="AC18" s="2"/>
    </row>
    <row r="19" spans="1:29" s="1" customFormat="1" ht="23.25" customHeight="1" x14ac:dyDescent="0.2">
      <c r="A19" s="219" t="s">
        <v>91</v>
      </c>
      <c r="B19" s="220"/>
      <c r="C19" s="220"/>
      <c r="D19" s="228"/>
      <c r="E19" s="230"/>
      <c r="F19" s="230"/>
      <c r="G19" s="223"/>
      <c r="H19" s="223"/>
      <c r="I19" s="231"/>
      <c r="J19" s="224"/>
      <c r="K19" s="217" t="str">
        <f t="shared" si="0"/>
        <v/>
      </c>
      <c r="L19" s="218"/>
      <c r="M19" s="226"/>
      <c r="N19" s="227"/>
      <c r="O19" s="199"/>
      <c r="P19" s="199"/>
      <c r="Q19" s="199"/>
      <c r="R19" s="199"/>
      <c r="S19" s="199"/>
      <c r="T19" s="199"/>
      <c r="U19" s="199"/>
      <c r="V19" s="199"/>
      <c r="W19" s="200"/>
      <c r="X19" s="201"/>
      <c r="Y19" s="217" t="str">
        <f t="shared" ref="Y19:Y26" si="3">IF(K19="","",SUM(M19:X19))</f>
        <v/>
      </c>
      <c r="Z19" s="218"/>
      <c r="AA19" s="186" t="str">
        <f t="shared" si="2"/>
        <v/>
      </c>
      <c r="AB19" s="187"/>
      <c r="AC19" s="2"/>
    </row>
    <row r="20" spans="1:29" ht="23.25" customHeight="1" x14ac:dyDescent="0.2">
      <c r="A20" s="219" t="s">
        <v>91</v>
      </c>
      <c r="B20" s="220"/>
      <c r="C20" s="220"/>
      <c r="D20" s="228"/>
      <c r="E20" s="230"/>
      <c r="F20" s="230"/>
      <c r="G20" s="223"/>
      <c r="H20" s="223"/>
      <c r="I20" s="231"/>
      <c r="J20" s="224"/>
      <c r="K20" s="217" t="str">
        <f t="shared" si="0"/>
        <v/>
      </c>
      <c r="L20" s="218"/>
      <c r="M20" s="226"/>
      <c r="N20" s="227"/>
      <c r="O20" s="199"/>
      <c r="P20" s="199"/>
      <c r="Q20" s="199"/>
      <c r="R20" s="199"/>
      <c r="S20" s="199"/>
      <c r="T20" s="199"/>
      <c r="U20" s="199"/>
      <c r="V20" s="199"/>
      <c r="W20" s="200"/>
      <c r="X20" s="201"/>
      <c r="Y20" s="217" t="str">
        <f t="shared" si="3"/>
        <v/>
      </c>
      <c r="Z20" s="218"/>
      <c r="AA20" s="186" t="str">
        <f t="shared" si="2"/>
        <v/>
      </c>
      <c r="AB20" s="187"/>
      <c r="AC20" s="2"/>
    </row>
    <row r="21" spans="1:29" ht="23.25" customHeight="1" x14ac:dyDescent="0.2">
      <c r="A21" s="219" t="s">
        <v>91</v>
      </c>
      <c r="B21" s="220"/>
      <c r="C21" s="220"/>
      <c r="D21" s="228"/>
      <c r="E21" s="230"/>
      <c r="F21" s="230"/>
      <c r="G21" s="223"/>
      <c r="H21" s="223"/>
      <c r="I21" s="224"/>
      <c r="J21" s="225"/>
      <c r="K21" s="217" t="str">
        <f>IF(E21="","",E21*G21*I21)</f>
        <v/>
      </c>
      <c r="L21" s="218"/>
      <c r="M21" s="226"/>
      <c r="N21" s="227"/>
      <c r="O21" s="199"/>
      <c r="P21" s="199"/>
      <c r="Q21" s="199"/>
      <c r="R21" s="199"/>
      <c r="S21" s="199"/>
      <c r="T21" s="199"/>
      <c r="U21" s="199"/>
      <c r="V21" s="199"/>
      <c r="W21" s="200"/>
      <c r="X21" s="201"/>
      <c r="Y21" s="217" t="str">
        <f>IF(K21="","",SUM(M21:X21))</f>
        <v/>
      </c>
      <c r="Z21" s="218"/>
      <c r="AA21" s="186" t="str">
        <f t="shared" si="2"/>
        <v/>
      </c>
      <c r="AB21" s="187"/>
      <c r="AC21" s="2"/>
    </row>
    <row r="22" spans="1:29" ht="23.25" customHeight="1" x14ac:dyDescent="0.2">
      <c r="A22" s="219" t="s">
        <v>91</v>
      </c>
      <c r="B22" s="220"/>
      <c r="C22" s="220"/>
      <c r="D22" s="228"/>
      <c r="E22" s="230"/>
      <c r="F22" s="230"/>
      <c r="G22" s="223"/>
      <c r="H22" s="223"/>
      <c r="I22" s="231"/>
      <c r="J22" s="224"/>
      <c r="K22" s="217" t="str">
        <f>IF(E22="","",E22*G22*I22)</f>
        <v/>
      </c>
      <c r="L22" s="218"/>
      <c r="M22" s="226"/>
      <c r="N22" s="227"/>
      <c r="O22" s="199"/>
      <c r="P22" s="199"/>
      <c r="Q22" s="199"/>
      <c r="R22" s="199"/>
      <c r="S22" s="199"/>
      <c r="T22" s="199"/>
      <c r="U22" s="199"/>
      <c r="V22" s="199"/>
      <c r="W22" s="200"/>
      <c r="X22" s="201"/>
      <c r="Y22" s="217" t="str">
        <f>IF(K22="","",SUM(M22:X22))</f>
        <v/>
      </c>
      <c r="Z22" s="218"/>
      <c r="AA22" s="186" t="str">
        <f t="shared" si="2"/>
        <v/>
      </c>
      <c r="AB22" s="187"/>
      <c r="AC22" s="2"/>
    </row>
    <row r="23" spans="1:29" ht="23.25" customHeight="1" x14ac:dyDescent="0.2">
      <c r="A23" s="219" t="s">
        <v>91</v>
      </c>
      <c r="B23" s="220"/>
      <c r="C23" s="220"/>
      <c r="D23" s="228"/>
      <c r="E23" s="230"/>
      <c r="F23" s="230"/>
      <c r="G23" s="223"/>
      <c r="H23" s="223"/>
      <c r="I23" s="231"/>
      <c r="J23" s="224"/>
      <c r="K23" s="217" t="str">
        <f t="shared" si="0"/>
        <v/>
      </c>
      <c r="L23" s="218"/>
      <c r="M23" s="226"/>
      <c r="N23" s="227"/>
      <c r="O23" s="199"/>
      <c r="P23" s="199"/>
      <c r="Q23" s="199"/>
      <c r="R23" s="199"/>
      <c r="S23" s="199"/>
      <c r="T23" s="199"/>
      <c r="U23" s="199"/>
      <c r="V23" s="199"/>
      <c r="W23" s="200"/>
      <c r="X23" s="201"/>
      <c r="Y23" s="217" t="str">
        <f t="shared" si="3"/>
        <v/>
      </c>
      <c r="Z23" s="218"/>
      <c r="AA23" s="186" t="str">
        <f t="shared" si="2"/>
        <v/>
      </c>
      <c r="AB23" s="187"/>
      <c r="AC23" s="2"/>
    </row>
    <row r="24" spans="1:29" ht="23.25" customHeight="1" x14ac:dyDescent="0.2">
      <c r="A24" s="219" t="s">
        <v>91</v>
      </c>
      <c r="B24" s="220"/>
      <c r="C24" s="220"/>
      <c r="D24" s="220"/>
      <c r="E24" s="221"/>
      <c r="F24" s="222"/>
      <c r="G24" s="223"/>
      <c r="H24" s="223"/>
      <c r="I24" s="224"/>
      <c r="J24" s="225"/>
      <c r="K24" s="217" t="str">
        <f t="shared" si="0"/>
        <v/>
      </c>
      <c r="L24" s="218"/>
      <c r="M24" s="226"/>
      <c r="N24" s="227"/>
      <c r="O24" s="199"/>
      <c r="P24" s="199"/>
      <c r="Q24" s="199"/>
      <c r="R24" s="199"/>
      <c r="S24" s="199"/>
      <c r="T24" s="199"/>
      <c r="U24" s="199"/>
      <c r="V24" s="199"/>
      <c r="W24" s="200"/>
      <c r="X24" s="201"/>
      <c r="Y24" s="217" t="str">
        <f t="shared" si="3"/>
        <v/>
      </c>
      <c r="Z24" s="218"/>
      <c r="AA24" s="186" t="str">
        <f t="shared" si="2"/>
        <v/>
      </c>
      <c r="AB24" s="187"/>
      <c r="AC24" s="2"/>
    </row>
    <row r="25" spans="1:29" ht="23.25" customHeight="1" x14ac:dyDescent="0.2">
      <c r="A25" s="219" t="s">
        <v>91</v>
      </c>
      <c r="B25" s="220"/>
      <c r="C25" s="220"/>
      <c r="D25" s="220"/>
      <c r="E25" s="221"/>
      <c r="F25" s="222"/>
      <c r="G25" s="223"/>
      <c r="H25" s="223"/>
      <c r="I25" s="224"/>
      <c r="J25" s="225"/>
      <c r="K25" s="217" t="str">
        <f t="shared" si="0"/>
        <v/>
      </c>
      <c r="L25" s="218"/>
      <c r="M25" s="226"/>
      <c r="N25" s="227"/>
      <c r="O25" s="199"/>
      <c r="P25" s="199"/>
      <c r="Q25" s="199"/>
      <c r="R25" s="199"/>
      <c r="S25" s="199"/>
      <c r="T25" s="199"/>
      <c r="U25" s="199"/>
      <c r="V25" s="199"/>
      <c r="W25" s="200"/>
      <c r="X25" s="201"/>
      <c r="Y25" s="217" t="str">
        <f t="shared" si="3"/>
        <v/>
      </c>
      <c r="Z25" s="218"/>
      <c r="AA25" s="186" t="str">
        <f t="shared" si="2"/>
        <v/>
      </c>
      <c r="AB25" s="187"/>
      <c r="AC25" s="2"/>
    </row>
    <row r="26" spans="1:29" ht="23.25" customHeight="1" x14ac:dyDescent="0.2">
      <c r="A26" s="219" t="s">
        <v>91</v>
      </c>
      <c r="B26" s="220"/>
      <c r="C26" s="220"/>
      <c r="D26" s="228"/>
      <c r="E26" s="221"/>
      <c r="F26" s="222"/>
      <c r="G26" s="223"/>
      <c r="H26" s="223"/>
      <c r="I26" s="224"/>
      <c r="J26" s="225"/>
      <c r="K26" s="217" t="str">
        <f t="shared" si="0"/>
        <v/>
      </c>
      <c r="L26" s="218"/>
      <c r="M26" s="226"/>
      <c r="N26" s="227"/>
      <c r="O26" s="199"/>
      <c r="P26" s="199"/>
      <c r="Q26" s="199"/>
      <c r="R26" s="199"/>
      <c r="S26" s="199"/>
      <c r="T26" s="199"/>
      <c r="U26" s="199"/>
      <c r="V26" s="199"/>
      <c r="W26" s="200"/>
      <c r="X26" s="201"/>
      <c r="Y26" s="217" t="str">
        <f t="shared" si="3"/>
        <v/>
      </c>
      <c r="Z26" s="218"/>
      <c r="AA26" s="186" t="str">
        <f t="shared" ref="AA26:AA38" si="4">IF(K26="","",(K26-Y26))</f>
        <v/>
      </c>
      <c r="AB26" s="187"/>
      <c r="AC26" s="2"/>
    </row>
    <row r="27" spans="1:29" ht="23.25" customHeight="1" x14ac:dyDescent="0.2">
      <c r="A27" s="219" t="s">
        <v>91</v>
      </c>
      <c r="B27" s="220"/>
      <c r="C27" s="220"/>
      <c r="D27" s="228"/>
      <c r="E27" s="221"/>
      <c r="F27" s="222"/>
      <c r="G27" s="223"/>
      <c r="H27" s="223"/>
      <c r="I27" s="224"/>
      <c r="J27" s="225"/>
      <c r="K27" s="217" t="str">
        <f t="shared" si="0"/>
        <v/>
      </c>
      <c r="L27" s="218"/>
      <c r="M27" s="226"/>
      <c r="N27" s="227"/>
      <c r="O27" s="199"/>
      <c r="P27" s="199"/>
      <c r="Q27" s="199"/>
      <c r="R27" s="199"/>
      <c r="S27" s="199"/>
      <c r="T27" s="199"/>
      <c r="U27" s="199"/>
      <c r="V27" s="199"/>
      <c r="W27" s="200"/>
      <c r="X27" s="201"/>
      <c r="Y27" s="217" t="str">
        <f t="shared" ref="Y27:Y43" si="5">IF(K27="","",SUM(M27:X27))</f>
        <v/>
      </c>
      <c r="Z27" s="218"/>
      <c r="AA27" s="186" t="str">
        <f t="shared" si="4"/>
        <v/>
      </c>
      <c r="AB27" s="187"/>
      <c r="AC27" s="2"/>
    </row>
    <row r="28" spans="1:29" ht="23.25" customHeight="1" x14ac:dyDescent="0.2">
      <c r="A28" s="219" t="s">
        <v>91</v>
      </c>
      <c r="B28" s="220"/>
      <c r="C28" s="220"/>
      <c r="D28" s="228"/>
      <c r="E28" s="221"/>
      <c r="F28" s="222"/>
      <c r="G28" s="223"/>
      <c r="H28" s="223"/>
      <c r="I28" s="224"/>
      <c r="J28" s="225"/>
      <c r="K28" s="217" t="str">
        <f t="shared" si="0"/>
        <v/>
      </c>
      <c r="L28" s="218"/>
      <c r="M28" s="226"/>
      <c r="N28" s="227"/>
      <c r="O28" s="199"/>
      <c r="P28" s="199"/>
      <c r="Q28" s="199"/>
      <c r="R28" s="199"/>
      <c r="S28" s="199"/>
      <c r="T28" s="199"/>
      <c r="U28" s="199"/>
      <c r="V28" s="199"/>
      <c r="W28" s="200"/>
      <c r="X28" s="201"/>
      <c r="Y28" s="217" t="str">
        <f t="shared" si="5"/>
        <v/>
      </c>
      <c r="Z28" s="218"/>
      <c r="AA28" s="186" t="str">
        <f t="shared" si="4"/>
        <v/>
      </c>
      <c r="AB28" s="187"/>
      <c r="AC28" s="2"/>
    </row>
    <row r="29" spans="1:29" ht="23.25" customHeight="1" x14ac:dyDescent="0.2">
      <c r="A29" s="219" t="s">
        <v>91</v>
      </c>
      <c r="B29" s="220"/>
      <c r="C29" s="220"/>
      <c r="D29" s="228"/>
      <c r="E29" s="221"/>
      <c r="F29" s="222"/>
      <c r="G29" s="223"/>
      <c r="H29" s="223"/>
      <c r="I29" s="224"/>
      <c r="J29" s="225"/>
      <c r="K29" s="217" t="str">
        <f t="shared" si="0"/>
        <v/>
      </c>
      <c r="L29" s="218"/>
      <c r="M29" s="226"/>
      <c r="N29" s="227"/>
      <c r="O29" s="199"/>
      <c r="P29" s="199"/>
      <c r="Q29" s="199"/>
      <c r="R29" s="199"/>
      <c r="S29" s="199"/>
      <c r="T29" s="199"/>
      <c r="U29" s="199"/>
      <c r="V29" s="199"/>
      <c r="W29" s="200"/>
      <c r="X29" s="201"/>
      <c r="Y29" s="217" t="str">
        <f t="shared" si="5"/>
        <v/>
      </c>
      <c r="Z29" s="218"/>
      <c r="AA29" s="186" t="str">
        <f t="shared" si="4"/>
        <v/>
      </c>
      <c r="AB29" s="187"/>
      <c r="AC29" s="2"/>
    </row>
    <row r="30" spans="1:29" ht="23.25" customHeight="1" x14ac:dyDescent="0.2">
      <c r="A30" s="219" t="s">
        <v>91</v>
      </c>
      <c r="B30" s="220"/>
      <c r="C30" s="220"/>
      <c r="D30" s="220"/>
      <c r="E30" s="229"/>
      <c r="F30" s="229"/>
      <c r="G30" s="223"/>
      <c r="H30" s="223"/>
      <c r="I30" s="224"/>
      <c r="J30" s="225"/>
      <c r="K30" s="217" t="str">
        <f t="shared" ref="K30:K38" si="6">IF(E30="","",E30*G30*I30)</f>
        <v/>
      </c>
      <c r="L30" s="218"/>
      <c r="M30" s="226"/>
      <c r="N30" s="227"/>
      <c r="O30" s="199"/>
      <c r="P30" s="199"/>
      <c r="Q30" s="199"/>
      <c r="R30" s="199"/>
      <c r="S30" s="199"/>
      <c r="T30" s="199"/>
      <c r="U30" s="199"/>
      <c r="V30" s="199"/>
      <c r="W30" s="200"/>
      <c r="X30" s="201"/>
      <c r="Y30" s="217" t="str">
        <f t="shared" ref="Y30:Y38" si="7">IF(K30="","",SUM(M30:X30))</f>
        <v/>
      </c>
      <c r="Z30" s="218"/>
      <c r="AA30" s="186" t="str">
        <f t="shared" si="4"/>
        <v/>
      </c>
      <c r="AB30" s="187"/>
      <c r="AC30" s="2"/>
    </row>
    <row r="31" spans="1:29" ht="23.25" customHeight="1" x14ac:dyDescent="0.2">
      <c r="A31" s="219" t="s">
        <v>91</v>
      </c>
      <c r="B31" s="220"/>
      <c r="C31" s="220"/>
      <c r="D31" s="220"/>
      <c r="E31" s="229"/>
      <c r="F31" s="229"/>
      <c r="G31" s="223"/>
      <c r="H31" s="223"/>
      <c r="I31" s="224"/>
      <c r="J31" s="225"/>
      <c r="K31" s="217" t="str">
        <f t="shared" si="6"/>
        <v/>
      </c>
      <c r="L31" s="218"/>
      <c r="M31" s="226"/>
      <c r="N31" s="227"/>
      <c r="O31" s="199"/>
      <c r="P31" s="199"/>
      <c r="Q31" s="199"/>
      <c r="R31" s="199"/>
      <c r="S31" s="199"/>
      <c r="T31" s="199"/>
      <c r="U31" s="199"/>
      <c r="V31" s="199"/>
      <c r="W31" s="200"/>
      <c r="X31" s="201"/>
      <c r="Y31" s="217" t="str">
        <f t="shared" si="7"/>
        <v/>
      </c>
      <c r="Z31" s="218"/>
      <c r="AA31" s="186" t="str">
        <f t="shared" si="4"/>
        <v/>
      </c>
      <c r="AB31" s="187"/>
      <c r="AC31" s="2"/>
    </row>
    <row r="32" spans="1:29" ht="23.25" customHeight="1" x14ac:dyDescent="0.2">
      <c r="A32" s="219" t="s">
        <v>91</v>
      </c>
      <c r="B32" s="220"/>
      <c r="C32" s="220"/>
      <c r="D32" s="220"/>
      <c r="E32" s="221"/>
      <c r="F32" s="222"/>
      <c r="G32" s="223"/>
      <c r="H32" s="223"/>
      <c r="I32" s="224"/>
      <c r="J32" s="225"/>
      <c r="K32" s="217" t="str">
        <f t="shared" si="6"/>
        <v/>
      </c>
      <c r="L32" s="218"/>
      <c r="M32" s="226"/>
      <c r="N32" s="227"/>
      <c r="O32" s="199"/>
      <c r="P32" s="199"/>
      <c r="Q32" s="199"/>
      <c r="R32" s="199"/>
      <c r="S32" s="199"/>
      <c r="T32" s="199"/>
      <c r="U32" s="199"/>
      <c r="V32" s="199"/>
      <c r="W32" s="200"/>
      <c r="X32" s="201"/>
      <c r="Y32" s="217" t="str">
        <f t="shared" si="7"/>
        <v/>
      </c>
      <c r="Z32" s="218"/>
      <c r="AA32" s="186" t="str">
        <f t="shared" si="4"/>
        <v/>
      </c>
      <c r="AB32" s="187"/>
      <c r="AC32" s="2"/>
    </row>
    <row r="33" spans="1:29" ht="23.25" customHeight="1" x14ac:dyDescent="0.2">
      <c r="A33" s="219" t="s">
        <v>91</v>
      </c>
      <c r="B33" s="220"/>
      <c r="C33" s="220"/>
      <c r="D33" s="220"/>
      <c r="E33" s="221"/>
      <c r="F33" s="222"/>
      <c r="G33" s="223"/>
      <c r="H33" s="223"/>
      <c r="I33" s="224"/>
      <c r="J33" s="225"/>
      <c r="K33" s="217" t="str">
        <f t="shared" si="6"/>
        <v/>
      </c>
      <c r="L33" s="218"/>
      <c r="M33" s="226"/>
      <c r="N33" s="227"/>
      <c r="O33" s="199"/>
      <c r="P33" s="199"/>
      <c r="Q33" s="199"/>
      <c r="R33" s="199"/>
      <c r="S33" s="199"/>
      <c r="T33" s="199"/>
      <c r="U33" s="199"/>
      <c r="V33" s="199"/>
      <c r="W33" s="200"/>
      <c r="X33" s="201"/>
      <c r="Y33" s="217" t="str">
        <f t="shared" si="7"/>
        <v/>
      </c>
      <c r="Z33" s="218"/>
      <c r="AA33" s="186" t="str">
        <f t="shared" si="4"/>
        <v/>
      </c>
      <c r="AB33" s="187"/>
      <c r="AC33" s="2"/>
    </row>
    <row r="34" spans="1:29" ht="23.25" customHeight="1" x14ac:dyDescent="0.2">
      <c r="A34" s="219" t="s">
        <v>91</v>
      </c>
      <c r="B34" s="220"/>
      <c r="C34" s="220"/>
      <c r="D34" s="220"/>
      <c r="E34" s="221"/>
      <c r="F34" s="222"/>
      <c r="G34" s="223"/>
      <c r="H34" s="223"/>
      <c r="I34" s="224"/>
      <c r="J34" s="225"/>
      <c r="K34" s="217" t="str">
        <f t="shared" si="6"/>
        <v/>
      </c>
      <c r="L34" s="218"/>
      <c r="M34" s="226"/>
      <c r="N34" s="227"/>
      <c r="O34" s="199"/>
      <c r="P34" s="199"/>
      <c r="Q34" s="199"/>
      <c r="R34" s="199"/>
      <c r="S34" s="199"/>
      <c r="T34" s="199"/>
      <c r="U34" s="199"/>
      <c r="V34" s="199"/>
      <c r="W34" s="200"/>
      <c r="X34" s="201"/>
      <c r="Y34" s="217" t="str">
        <f t="shared" si="7"/>
        <v/>
      </c>
      <c r="Z34" s="218"/>
      <c r="AA34" s="186" t="str">
        <f t="shared" si="4"/>
        <v/>
      </c>
      <c r="AB34" s="187"/>
      <c r="AC34" s="2"/>
    </row>
    <row r="35" spans="1:29" ht="23.25" customHeight="1" x14ac:dyDescent="0.2">
      <c r="A35" s="219" t="s">
        <v>91</v>
      </c>
      <c r="B35" s="220"/>
      <c r="C35" s="220"/>
      <c r="D35" s="228"/>
      <c r="E35" s="221"/>
      <c r="F35" s="222"/>
      <c r="G35" s="223"/>
      <c r="H35" s="223"/>
      <c r="I35" s="224"/>
      <c r="J35" s="225"/>
      <c r="K35" s="217" t="str">
        <f t="shared" si="6"/>
        <v/>
      </c>
      <c r="L35" s="218"/>
      <c r="M35" s="226"/>
      <c r="N35" s="227"/>
      <c r="O35" s="199"/>
      <c r="P35" s="199"/>
      <c r="Q35" s="199"/>
      <c r="R35" s="199"/>
      <c r="S35" s="199"/>
      <c r="T35" s="199"/>
      <c r="U35" s="199"/>
      <c r="V35" s="199"/>
      <c r="W35" s="200"/>
      <c r="X35" s="201"/>
      <c r="Y35" s="217" t="str">
        <f t="shared" si="7"/>
        <v/>
      </c>
      <c r="Z35" s="218"/>
      <c r="AA35" s="186" t="str">
        <f t="shared" si="4"/>
        <v/>
      </c>
      <c r="AB35" s="187"/>
      <c r="AC35" s="2"/>
    </row>
    <row r="36" spans="1:29" ht="23.25" customHeight="1" x14ac:dyDescent="0.2">
      <c r="A36" s="219" t="s">
        <v>91</v>
      </c>
      <c r="B36" s="220"/>
      <c r="C36" s="220"/>
      <c r="D36" s="228"/>
      <c r="E36" s="221"/>
      <c r="F36" s="222"/>
      <c r="G36" s="223"/>
      <c r="H36" s="223"/>
      <c r="I36" s="224"/>
      <c r="J36" s="225"/>
      <c r="K36" s="217" t="str">
        <f t="shared" si="6"/>
        <v/>
      </c>
      <c r="L36" s="218"/>
      <c r="M36" s="226"/>
      <c r="N36" s="227"/>
      <c r="O36" s="199"/>
      <c r="P36" s="199"/>
      <c r="Q36" s="199"/>
      <c r="R36" s="199"/>
      <c r="S36" s="199"/>
      <c r="T36" s="199"/>
      <c r="U36" s="199"/>
      <c r="V36" s="199"/>
      <c r="W36" s="200"/>
      <c r="X36" s="201"/>
      <c r="Y36" s="217" t="str">
        <f t="shared" si="7"/>
        <v/>
      </c>
      <c r="Z36" s="218"/>
      <c r="AA36" s="186" t="str">
        <f t="shared" si="4"/>
        <v/>
      </c>
      <c r="AB36" s="187"/>
      <c r="AC36" s="2"/>
    </row>
    <row r="37" spans="1:29" ht="23.25" customHeight="1" x14ac:dyDescent="0.2">
      <c r="A37" s="219" t="s">
        <v>91</v>
      </c>
      <c r="B37" s="220"/>
      <c r="C37" s="220"/>
      <c r="D37" s="228"/>
      <c r="E37" s="221"/>
      <c r="F37" s="222"/>
      <c r="G37" s="223"/>
      <c r="H37" s="223"/>
      <c r="I37" s="224"/>
      <c r="J37" s="225"/>
      <c r="K37" s="217" t="str">
        <f t="shared" si="6"/>
        <v/>
      </c>
      <c r="L37" s="218"/>
      <c r="M37" s="226"/>
      <c r="N37" s="227"/>
      <c r="O37" s="199"/>
      <c r="P37" s="199"/>
      <c r="Q37" s="199"/>
      <c r="R37" s="199"/>
      <c r="S37" s="199"/>
      <c r="T37" s="199"/>
      <c r="U37" s="199"/>
      <c r="V37" s="199"/>
      <c r="W37" s="200"/>
      <c r="X37" s="201"/>
      <c r="Y37" s="217" t="str">
        <f t="shared" si="7"/>
        <v/>
      </c>
      <c r="Z37" s="218"/>
      <c r="AA37" s="186" t="str">
        <f t="shared" si="4"/>
        <v/>
      </c>
      <c r="AB37" s="187"/>
      <c r="AC37" s="2"/>
    </row>
    <row r="38" spans="1:29" ht="23.25" customHeight="1" x14ac:dyDescent="0.2">
      <c r="A38" s="219" t="s">
        <v>91</v>
      </c>
      <c r="B38" s="220"/>
      <c r="C38" s="220"/>
      <c r="D38" s="228"/>
      <c r="E38" s="221"/>
      <c r="F38" s="222"/>
      <c r="G38" s="223"/>
      <c r="H38" s="223"/>
      <c r="I38" s="224"/>
      <c r="J38" s="225"/>
      <c r="K38" s="217" t="str">
        <f t="shared" si="6"/>
        <v/>
      </c>
      <c r="L38" s="218"/>
      <c r="M38" s="226"/>
      <c r="N38" s="227"/>
      <c r="O38" s="199"/>
      <c r="P38" s="199"/>
      <c r="Q38" s="199"/>
      <c r="R38" s="199"/>
      <c r="S38" s="199"/>
      <c r="T38" s="199"/>
      <c r="U38" s="199"/>
      <c r="V38" s="199"/>
      <c r="W38" s="200"/>
      <c r="X38" s="201"/>
      <c r="Y38" s="217" t="str">
        <f t="shared" si="7"/>
        <v/>
      </c>
      <c r="Z38" s="218"/>
      <c r="AA38" s="186" t="str">
        <f t="shared" si="4"/>
        <v/>
      </c>
      <c r="AB38" s="187"/>
      <c r="AC38" s="2"/>
    </row>
    <row r="39" spans="1:29" ht="23.25" customHeight="1" x14ac:dyDescent="0.2">
      <c r="A39" s="219" t="s">
        <v>91</v>
      </c>
      <c r="B39" s="220"/>
      <c r="C39" s="220"/>
      <c r="D39" s="228"/>
      <c r="E39" s="221"/>
      <c r="F39" s="222"/>
      <c r="G39" s="223"/>
      <c r="H39" s="223"/>
      <c r="I39" s="224"/>
      <c r="J39" s="225"/>
      <c r="K39" s="217" t="str">
        <f t="shared" si="0"/>
        <v/>
      </c>
      <c r="L39" s="218"/>
      <c r="M39" s="226"/>
      <c r="N39" s="227"/>
      <c r="O39" s="199"/>
      <c r="P39" s="199"/>
      <c r="Q39" s="199"/>
      <c r="R39" s="199"/>
      <c r="S39" s="199"/>
      <c r="T39" s="199"/>
      <c r="U39" s="199"/>
      <c r="V39" s="199"/>
      <c r="W39" s="200"/>
      <c r="X39" s="201"/>
      <c r="Y39" s="217" t="str">
        <f t="shared" si="5"/>
        <v/>
      </c>
      <c r="Z39" s="218"/>
      <c r="AA39" s="186" t="str">
        <f t="shared" ref="AA39:AA43" si="8">IF(K39="","",(K39-Y39))</f>
        <v/>
      </c>
      <c r="AB39" s="187"/>
      <c r="AC39" s="2"/>
    </row>
    <row r="40" spans="1:29" ht="23.25" customHeight="1" x14ac:dyDescent="0.2">
      <c r="A40" s="219" t="s">
        <v>91</v>
      </c>
      <c r="B40" s="220"/>
      <c r="C40" s="220"/>
      <c r="D40" s="220"/>
      <c r="E40" s="221"/>
      <c r="F40" s="222"/>
      <c r="G40" s="223"/>
      <c r="H40" s="223"/>
      <c r="I40" s="224"/>
      <c r="J40" s="225"/>
      <c r="K40" s="178" t="str">
        <f t="shared" si="0"/>
        <v/>
      </c>
      <c r="L40" s="179"/>
      <c r="M40" s="226"/>
      <c r="N40" s="227"/>
      <c r="O40" s="199"/>
      <c r="P40" s="199"/>
      <c r="Q40" s="199"/>
      <c r="R40" s="199"/>
      <c r="S40" s="199"/>
      <c r="T40" s="199"/>
      <c r="U40" s="199"/>
      <c r="V40" s="199"/>
      <c r="W40" s="200"/>
      <c r="X40" s="201"/>
      <c r="Y40" s="178" t="str">
        <f t="shared" si="5"/>
        <v/>
      </c>
      <c r="Z40" s="179"/>
      <c r="AA40" s="180" t="str">
        <f t="shared" si="8"/>
        <v/>
      </c>
      <c r="AB40" s="181"/>
      <c r="AC40" s="2"/>
    </row>
    <row r="41" spans="1:29" ht="25.5" customHeight="1" x14ac:dyDescent="0.2">
      <c r="A41" s="206" t="s">
        <v>92</v>
      </c>
      <c r="B41" s="206"/>
      <c r="C41" s="206"/>
      <c r="D41" s="206"/>
      <c r="E41" s="207"/>
      <c r="F41" s="208"/>
      <c r="G41" s="208"/>
      <c r="H41" s="208"/>
      <c r="I41" s="208"/>
      <c r="J41" s="209"/>
      <c r="K41" s="178">
        <f>SUM(K11:L40)</f>
        <v>0</v>
      </c>
      <c r="L41" s="179"/>
      <c r="M41" s="216">
        <f>SUM(M11:N40)</f>
        <v>0</v>
      </c>
      <c r="N41" s="197"/>
      <c r="O41" s="197">
        <f>SUM(O11:P40)</f>
        <v>0</v>
      </c>
      <c r="P41" s="197"/>
      <c r="Q41" s="197">
        <f>SUM(Q11:R40)</f>
        <v>0</v>
      </c>
      <c r="R41" s="197"/>
      <c r="S41" s="197">
        <f>SUM(S11:T40)</f>
        <v>0</v>
      </c>
      <c r="T41" s="197"/>
      <c r="U41" s="197">
        <f>SUM(U11:V40)</f>
        <v>0</v>
      </c>
      <c r="V41" s="197"/>
      <c r="W41" s="197">
        <f>SUM(W11:X40)</f>
        <v>0</v>
      </c>
      <c r="X41" s="198"/>
      <c r="Y41" s="178">
        <f t="shared" si="5"/>
        <v>0</v>
      </c>
      <c r="Z41" s="179"/>
      <c r="AA41" s="159">
        <f t="shared" si="8"/>
        <v>0</v>
      </c>
      <c r="AB41" s="160"/>
      <c r="AC41" s="2"/>
    </row>
    <row r="42" spans="1:29" ht="23.25" customHeight="1" x14ac:dyDescent="0.2">
      <c r="A42" s="189" t="s">
        <v>93</v>
      </c>
      <c r="B42" s="190"/>
      <c r="C42" s="204" t="s">
        <v>94</v>
      </c>
      <c r="D42" s="205"/>
      <c r="E42" s="210"/>
      <c r="F42" s="211"/>
      <c r="G42" s="211"/>
      <c r="H42" s="211"/>
      <c r="I42" s="211"/>
      <c r="J42" s="212"/>
      <c r="K42" s="178" t="str">
        <f>IF(C42="[Enter Rate]","",K41*C42)</f>
        <v/>
      </c>
      <c r="L42" s="179"/>
      <c r="M42" s="176" t="s">
        <v>95</v>
      </c>
      <c r="N42" s="177"/>
      <c r="O42" s="176" t="s">
        <v>95</v>
      </c>
      <c r="P42" s="177"/>
      <c r="Q42" s="176" t="s">
        <v>95</v>
      </c>
      <c r="R42" s="177"/>
      <c r="S42" s="176" t="s">
        <v>95</v>
      </c>
      <c r="T42" s="177"/>
      <c r="U42" s="176" t="s">
        <v>95</v>
      </c>
      <c r="V42" s="177"/>
      <c r="W42" s="176" t="s">
        <v>95</v>
      </c>
      <c r="X42" s="177"/>
      <c r="Y42" s="178" t="str">
        <f t="shared" si="5"/>
        <v/>
      </c>
      <c r="Z42" s="179"/>
      <c r="AA42" s="180" t="str">
        <f t="shared" si="8"/>
        <v/>
      </c>
      <c r="AB42" s="181"/>
      <c r="AC42" s="2"/>
    </row>
    <row r="43" spans="1:29" ht="23.25" customHeight="1" x14ac:dyDescent="0.2">
      <c r="A43" s="202" t="s">
        <v>96</v>
      </c>
      <c r="B43" s="203"/>
      <c r="C43" s="204" t="s">
        <v>94</v>
      </c>
      <c r="D43" s="205"/>
      <c r="E43" s="210"/>
      <c r="F43" s="211"/>
      <c r="G43" s="211"/>
      <c r="H43" s="211"/>
      <c r="I43" s="211"/>
      <c r="J43" s="212"/>
      <c r="K43" s="178" t="str">
        <f>IF(C43="[Enter Rate]","",K41*C43)</f>
        <v/>
      </c>
      <c r="L43" s="179"/>
      <c r="M43" s="176" t="s">
        <v>97</v>
      </c>
      <c r="N43" s="177"/>
      <c r="O43" s="176" t="s">
        <v>97</v>
      </c>
      <c r="P43" s="177"/>
      <c r="Q43" s="176" t="s">
        <v>97</v>
      </c>
      <c r="R43" s="177"/>
      <c r="S43" s="176" t="s">
        <v>97</v>
      </c>
      <c r="T43" s="177"/>
      <c r="U43" s="176" t="s">
        <v>97</v>
      </c>
      <c r="V43" s="177"/>
      <c r="W43" s="176" t="s">
        <v>97</v>
      </c>
      <c r="X43" s="177"/>
      <c r="Y43" s="178" t="str">
        <f t="shared" si="5"/>
        <v/>
      </c>
      <c r="Z43" s="179"/>
      <c r="AA43" s="180" t="str">
        <f t="shared" si="8"/>
        <v/>
      </c>
      <c r="AB43" s="181"/>
      <c r="AC43" s="2"/>
    </row>
    <row r="44" spans="1:29" ht="18" customHeight="1" x14ac:dyDescent="0.2">
      <c r="A44" s="196" t="s">
        <v>98</v>
      </c>
      <c r="B44" s="196"/>
      <c r="C44" s="196"/>
      <c r="D44" s="196"/>
      <c r="E44" s="213"/>
      <c r="F44" s="214"/>
      <c r="G44" s="214"/>
      <c r="H44" s="214"/>
      <c r="I44" s="214"/>
      <c r="J44" s="215"/>
      <c r="K44" s="178">
        <f>SUM(K41:L43)</f>
        <v>0</v>
      </c>
      <c r="L44" s="179"/>
      <c r="M44" s="163">
        <f>SUM(M41:N43)</f>
        <v>0</v>
      </c>
      <c r="N44" s="155"/>
      <c r="O44" s="163">
        <f>SUM(O41:P43)</f>
        <v>0</v>
      </c>
      <c r="P44" s="155"/>
      <c r="Q44" s="163">
        <f>SUM(Q41:R43)</f>
        <v>0</v>
      </c>
      <c r="R44" s="155"/>
      <c r="S44" s="163">
        <f>SUM(S41:T43)</f>
        <v>0</v>
      </c>
      <c r="T44" s="155"/>
      <c r="U44" s="163">
        <f>SUM(U41:V43)</f>
        <v>0</v>
      </c>
      <c r="V44" s="155"/>
      <c r="W44" s="163">
        <f>SUM(W41:X43)</f>
        <v>0</v>
      </c>
      <c r="X44" s="155"/>
      <c r="Y44" s="178">
        <f>SUM(Y41:Z43)</f>
        <v>0</v>
      </c>
      <c r="Z44" s="179"/>
      <c r="AA44" s="159">
        <f>IF(K44="","",(K44-Y44))</f>
        <v>0</v>
      </c>
      <c r="AB44" s="160"/>
      <c r="AC44" s="2"/>
    </row>
    <row r="45" spans="1:29" x14ac:dyDescent="0.2">
      <c r="A45" s="168" t="s">
        <v>99</v>
      </c>
      <c r="B45" s="169"/>
      <c r="C45" s="169"/>
      <c r="D45" s="169"/>
      <c r="E45" s="169"/>
      <c r="F45" s="169"/>
      <c r="G45" s="169"/>
      <c r="H45" s="169"/>
      <c r="I45" s="169"/>
      <c r="J45" s="169"/>
      <c r="K45" s="188"/>
      <c r="L45" s="188"/>
      <c r="M45" s="169"/>
      <c r="N45" s="169"/>
      <c r="O45" s="169"/>
      <c r="P45" s="169"/>
      <c r="Q45" s="169"/>
      <c r="R45" s="169"/>
      <c r="S45" s="169"/>
      <c r="T45" s="169"/>
      <c r="U45" s="169"/>
      <c r="V45" s="169"/>
      <c r="W45" s="169"/>
      <c r="X45" s="169"/>
      <c r="Y45" s="169"/>
      <c r="Z45" s="169"/>
      <c r="AA45" s="169"/>
      <c r="AB45" s="171"/>
      <c r="AC45" s="2"/>
    </row>
    <row r="46" spans="1:29" ht="25.5" customHeight="1" x14ac:dyDescent="0.2">
      <c r="A46" s="189" t="s">
        <v>100</v>
      </c>
      <c r="B46" s="190"/>
      <c r="C46" s="190"/>
      <c r="D46" s="191"/>
      <c r="E46" s="173"/>
      <c r="F46" s="174"/>
      <c r="G46" s="174"/>
      <c r="H46" s="174"/>
      <c r="I46" s="174"/>
      <c r="J46" s="175"/>
      <c r="K46" s="192" t="s">
        <v>101</v>
      </c>
      <c r="L46" s="193"/>
      <c r="M46" s="194" t="s">
        <v>102</v>
      </c>
      <c r="N46" s="195"/>
      <c r="O46" s="182" t="s">
        <v>103</v>
      </c>
      <c r="P46" s="183"/>
      <c r="Q46" s="182" t="s">
        <v>103</v>
      </c>
      <c r="R46" s="183"/>
      <c r="S46" s="182" t="s">
        <v>103</v>
      </c>
      <c r="T46" s="183"/>
      <c r="U46" s="182" t="s">
        <v>103</v>
      </c>
      <c r="V46" s="183"/>
      <c r="W46" s="182" t="s">
        <v>103</v>
      </c>
      <c r="X46" s="183"/>
      <c r="Y46" s="184">
        <f>IF(K46="","",SUM(M46:X46))</f>
        <v>0</v>
      </c>
      <c r="Z46" s="185"/>
      <c r="AA46" s="186" t="str">
        <f>IF(K46="[Enter Indirect]","",(K46-Y46))</f>
        <v/>
      </c>
      <c r="AB46" s="187"/>
      <c r="AC46" s="2"/>
    </row>
    <row r="47" spans="1:29" ht="15" customHeight="1" x14ac:dyDescent="0.2">
      <c r="A47" s="164" t="s">
        <v>104</v>
      </c>
      <c r="B47" s="165"/>
      <c r="C47" s="165"/>
      <c r="D47" s="165"/>
      <c r="E47" s="165"/>
      <c r="F47" s="165"/>
      <c r="G47" s="165"/>
      <c r="H47" s="165"/>
      <c r="I47" s="165"/>
      <c r="J47" s="165"/>
      <c r="K47" s="166" t="str">
        <f>IF(K46="[Enter Indirect]","",IF(M46&lt;=(0.1*M44),"No","Yes; please revise."))</f>
        <v/>
      </c>
      <c r="L47" s="166"/>
      <c r="M47" s="166"/>
      <c r="N47" s="166"/>
      <c r="O47" s="166"/>
      <c r="P47" s="166"/>
      <c r="Q47" s="166"/>
      <c r="R47" s="166"/>
      <c r="S47" s="166"/>
      <c r="T47" s="166"/>
      <c r="U47" s="166"/>
      <c r="V47" s="166"/>
      <c r="W47" s="166"/>
      <c r="X47" s="166"/>
      <c r="Y47" s="166"/>
      <c r="Z47" s="166"/>
      <c r="AA47" s="166"/>
      <c r="AB47" s="167"/>
      <c r="AC47" s="2"/>
    </row>
    <row r="48" spans="1:29" x14ac:dyDescent="0.2">
      <c r="A48" s="168" t="s">
        <v>64</v>
      </c>
      <c r="B48" s="169"/>
      <c r="C48" s="169"/>
      <c r="D48" s="169"/>
      <c r="E48" s="169"/>
      <c r="F48" s="169"/>
      <c r="G48" s="169"/>
      <c r="H48" s="169"/>
      <c r="I48" s="169"/>
      <c r="J48" s="169"/>
      <c r="K48" s="170"/>
      <c r="L48" s="170"/>
      <c r="M48" s="169"/>
      <c r="N48" s="169"/>
      <c r="O48" s="169"/>
      <c r="P48" s="169"/>
      <c r="Q48" s="169"/>
      <c r="R48" s="169"/>
      <c r="S48" s="169"/>
      <c r="T48" s="169"/>
      <c r="U48" s="169"/>
      <c r="V48" s="169"/>
      <c r="W48" s="169"/>
      <c r="X48" s="169"/>
      <c r="Y48" s="169"/>
      <c r="Z48" s="169"/>
      <c r="AA48" s="169"/>
      <c r="AB48" s="171"/>
      <c r="AC48" s="2"/>
    </row>
    <row r="49" spans="1:31" ht="18" customHeight="1" thickBot="1" x14ac:dyDescent="0.25">
      <c r="A49" s="172" t="s">
        <v>105</v>
      </c>
      <c r="B49" s="172"/>
      <c r="C49" s="172"/>
      <c r="D49" s="172"/>
      <c r="E49" s="173"/>
      <c r="F49" s="174"/>
      <c r="G49" s="174"/>
      <c r="H49" s="174"/>
      <c r="I49" s="174"/>
      <c r="J49" s="175"/>
      <c r="K49" s="157">
        <f>IF(K41="","",SUM(K44,K46))</f>
        <v>0</v>
      </c>
      <c r="L49" s="158"/>
      <c r="M49" s="163">
        <f>IF(M41="","",SUM(M44,M46))</f>
        <v>0</v>
      </c>
      <c r="N49" s="155"/>
      <c r="O49" s="155">
        <f>IF(O41="","",SUM(O44,O46))</f>
        <v>0</v>
      </c>
      <c r="P49" s="155"/>
      <c r="Q49" s="155">
        <f>IF(Q41="","",SUM(Q44,Q46))</f>
        <v>0</v>
      </c>
      <c r="R49" s="155"/>
      <c r="S49" s="155">
        <f>IF(S41="","",SUM(S44,S46))</f>
        <v>0</v>
      </c>
      <c r="T49" s="155"/>
      <c r="U49" s="155">
        <f>IF(U41="","",SUM(U44,U46))</f>
        <v>0</v>
      </c>
      <c r="V49" s="155"/>
      <c r="W49" s="155">
        <f>IF(W41="","",SUM(W44,W46))</f>
        <v>0</v>
      </c>
      <c r="X49" s="156"/>
      <c r="Y49" s="157">
        <f>IF(Y41="","",SUM(Y44,Y46))</f>
        <v>0</v>
      </c>
      <c r="Z49" s="158"/>
      <c r="AA49" s="159">
        <f>IF(K49="","",(K49-Y49))</f>
        <v>0</v>
      </c>
      <c r="AB49" s="160"/>
      <c r="AC49" s="2"/>
    </row>
    <row r="50" spans="1:3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x14ac:dyDescent="0.2">
      <c r="A51" s="161" t="s">
        <v>71</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row>
    <row r="52" spans="1:31" s="6" customFormat="1" ht="15.75" customHeight="1" x14ac:dyDescent="0.2">
      <c r="A52" s="48" t="s">
        <v>285</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24.75" customHeight="1" x14ac:dyDescent="0.2">
      <c r="A53" s="154" t="s">
        <v>106</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28"/>
      <c r="AD53" s="27"/>
      <c r="AE53" s="27"/>
    </row>
    <row r="54" spans="1:31" ht="19.149999999999999" customHeight="1" x14ac:dyDescent="0.2">
      <c r="A54" s="154" t="s">
        <v>107</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28"/>
      <c r="AD54" s="27"/>
      <c r="AE54" s="27"/>
    </row>
    <row r="55" spans="1:31" ht="13.5" customHeight="1" x14ac:dyDescent="0.2">
      <c r="A55" s="154" t="s">
        <v>286</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28"/>
      <c r="AD55" s="27"/>
      <c r="AE55" s="27"/>
    </row>
    <row r="56" spans="1:31" ht="12.75" customHeight="1" x14ac:dyDescent="0.2">
      <c r="A56" s="154" t="s">
        <v>287</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28"/>
      <c r="AD56" s="27"/>
      <c r="AE56" s="27"/>
    </row>
    <row r="57" spans="1:31" ht="34.5" customHeight="1" x14ac:dyDescent="0.2">
      <c r="A57" s="154" t="s">
        <v>302</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28"/>
      <c r="AD57" s="27"/>
      <c r="AE57" s="27"/>
    </row>
  </sheetData>
  <sheetProtection algorithmName="SHA-512" hashValue="ZYHbKspsvWX87DR/j16p/xSUNQVpX9Ja6u3Jpi0ap562pBRs1GHmjPRuTf4i8fqYmaOzE/WfFDulD/+w0BBRxg==" saltValue="iXCFFu5E+HtH+7NUbZ26xQ==" spinCount="100000" sheet="1" selectLockedCells="1"/>
  <mergeCells count="496">
    <mergeCell ref="Y30:Z30"/>
    <mergeCell ref="Y31:Z31"/>
    <mergeCell ref="Y32:Z32"/>
    <mergeCell ref="Y33:Z33"/>
    <mergeCell ref="Y34:Z34"/>
    <mergeCell ref="Y35:Z35"/>
    <mergeCell ref="Y36:Z36"/>
    <mergeCell ref="Y37:Z37"/>
    <mergeCell ref="Y38:Z38"/>
    <mergeCell ref="AA30:AB30"/>
    <mergeCell ref="AA31:AB31"/>
    <mergeCell ref="AA32:AB32"/>
    <mergeCell ref="AA33:AB33"/>
    <mergeCell ref="AA34:AB34"/>
    <mergeCell ref="AA35:AB35"/>
    <mergeCell ref="AA36:AB36"/>
    <mergeCell ref="AA37:AB37"/>
    <mergeCell ref="AA38:AB38"/>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A36:D36"/>
    <mergeCell ref="E36:F36"/>
    <mergeCell ref="G36:H36"/>
    <mergeCell ref="I36:J36"/>
    <mergeCell ref="A37:D37"/>
    <mergeCell ref="E37:F37"/>
    <mergeCell ref="G37:H37"/>
    <mergeCell ref="I37:J37"/>
    <mergeCell ref="A38:D38"/>
    <mergeCell ref="E38:F38"/>
    <mergeCell ref="G38:H38"/>
    <mergeCell ref="I38:J38"/>
    <mergeCell ref="I33:J33"/>
    <mergeCell ref="A34:D34"/>
    <mergeCell ref="E34:F34"/>
    <mergeCell ref="G34:H34"/>
    <mergeCell ref="I34:J34"/>
    <mergeCell ref="A35:D35"/>
    <mergeCell ref="E35:F35"/>
    <mergeCell ref="G35:H35"/>
    <mergeCell ref="I35:J35"/>
    <mergeCell ref="F1:AB1"/>
    <mergeCell ref="F2:AB2"/>
    <mergeCell ref="F3:AB3"/>
    <mergeCell ref="F4:Q4"/>
    <mergeCell ref="R4:V4"/>
    <mergeCell ref="W4:AB4"/>
    <mergeCell ref="AG4:AK4"/>
    <mergeCell ref="F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O16:P16"/>
    <mergeCell ref="Q16:R16"/>
    <mergeCell ref="M15:N15"/>
    <mergeCell ref="O15:P15"/>
    <mergeCell ref="Q15:R15"/>
    <mergeCell ref="S14:T14"/>
    <mergeCell ref="U14:V14"/>
    <mergeCell ref="W14:X14"/>
    <mergeCell ref="Y14:Z14"/>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O21:P21"/>
    <mergeCell ref="Q21:R21"/>
    <mergeCell ref="S21:T21"/>
    <mergeCell ref="U21:V21"/>
    <mergeCell ref="W21:X21"/>
    <mergeCell ref="S20:T20"/>
    <mergeCell ref="U20:V20"/>
    <mergeCell ref="W20:X20"/>
    <mergeCell ref="Y20:Z20"/>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O27:P27"/>
    <mergeCell ref="Q27:R27"/>
    <mergeCell ref="M26:N26"/>
    <mergeCell ref="O26:P26"/>
    <mergeCell ref="Q26:R26"/>
    <mergeCell ref="S25:T25"/>
    <mergeCell ref="U25:V25"/>
    <mergeCell ref="W25:X25"/>
    <mergeCell ref="Y25:Z25"/>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AA29:AB29"/>
    <mergeCell ref="A29:D29"/>
    <mergeCell ref="E29:F29"/>
    <mergeCell ref="G29:H29"/>
    <mergeCell ref="I29:J29"/>
    <mergeCell ref="K29:L29"/>
    <mergeCell ref="M29:N29"/>
    <mergeCell ref="O29:P29"/>
    <mergeCell ref="Q29:R29"/>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 ref="A55:AB55"/>
    <mergeCell ref="A56:AB56"/>
    <mergeCell ref="A57:AB57"/>
    <mergeCell ref="U49:V49"/>
    <mergeCell ref="W49:X49"/>
    <mergeCell ref="Y49:Z49"/>
    <mergeCell ref="AA49:AB49"/>
    <mergeCell ref="A51:AE51"/>
    <mergeCell ref="A53:AB53"/>
    <mergeCell ref="A54:AB54"/>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80" orientation="landscape" r:id="rId1"/>
  <headerFooter>
    <oddFooter xml:space="preserve">&amp;LAppendix B (Required Forms), Exhibit 14 (Proposed 
Budget)&amp;RPage &amp;P
</oddFooter>
  </headerFooter>
  <rowBreaks count="1" manualBreakCount="1">
    <brk id="2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50"/>
  <sheetViews>
    <sheetView showWhiteSpace="0" topLeftCell="A11"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14 Budget Cover Page'!A2)</f>
        <v>Program Services:</v>
      </c>
      <c r="F1" s="254" t="str">
        <f>T('Exhibit 14 Budget Cover Page'!G2)</f>
        <v>Long Term Care Facility Citation Penalty Account- Special Deposit Fund</v>
      </c>
      <c r="G1" s="254"/>
      <c r="H1" s="254"/>
      <c r="I1" s="254"/>
      <c r="J1" s="254"/>
      <c r="K1" s="254"/>
      <c r="L1" s="254"/>
      <c r="M1" s="254"/>
      <c r="N1" s="254"/>
      <c r="O1" s="254"/>
      <c r="P1" s="254"/>
      <c r="Q1" s="254"/>
      <c r="R1" s="254"/>
      <c r="S1" s="254"/>
      <c r="T1" s="254"/>
      <c r="U1" s="254"/>
      <c r="V1" s="254"/>
      <c r="W1" s="254"/>
      <c r="X1" s="254"/>
      <c r="Y1" s="254"/>
      <c r="Z1" s="254"/>
      <c r="AA1" s="254"/>
      <c r="AB1" s="254"/>
    </row>
    <row r="2" spans="1:53" ht="21.95" customHeight="1" x14ac:dyDescent="0.2">
      <c r="A2" s="7" t="str">
        <f>T('Exhibit 14 Budget Cover Page'!A4)</f>
        <v>Fiscal Year:</v>
      </c>
      <c r="F2" s="125" t="str">
        <f>T('Exhibit 14 Budget Cover Page'!G4:AK4)</f>
        <v>2023-24</v>
      </c>
      <c r="G2" s="125"/>
      <c r="H2" s="125"/>
      <c r="I2" s="125"/>
      <c r="J2" s="125"/>
      <c r="K2" s="125"/>
      <c r="L2" s="125"/>
      <c r="M2" s="125"/>
      <c r="N2" s="125"/>
      <c r="O2" s="125"/>
      <c r="P2" s="125"/>
      <c r="Q2" s="125"/>
      <c r="R2" s="125"/>
      <c r="S2" s="125"/>
      <c r="T2" s="125"/>
      <c r="U2" s="125"/>
      <c r="V2" s="125"/>
      <c r="W2" s="125"/>
      <c r="X2" s="125"/>
      <c r="Y2" s="125"/>
      <c r="Z2" s="125"/>
      <c r="AA2" s="125"/>
      <c r="AB2" s="125"/>
    </row>
    <row r="3" spans="1:53" s="6" customFormat="1" ht="21.95" hidden="1" customHeight="1" x14ac:dyDescent="0.2">
      <c r="A3" s="11" t="str">
        <f>T('Exhibit 14 Budget Cover Page'!A5)</f>
        <v>Subaward Number:</v>
      </c>
      <c r="B3" s="11"/>
      <c r="C3" s="11"/>
      <c r="D3" s="11"/>
      <c r="E3" s="10"/>
      <c r="F3" s="255" t="str">
        <f>T('Exhibit 14 Budget Cover Page'!G5:AK5)</f>
        <v>[Enter Subaward Number]</v>
      </c>
      <c r="G3" s="255"/>
      <c r="H3" s="255"/>
      <c r="I3" s="255"/>
      <c r="J3" s="255"/>
      <c r="K3" s="255"/>
      <c r="L3" s="255"/>
      <c r="M3" s="255"/>
      <c r="N3" s="255"/>
      <c r="O3" s="255"/>
      <c r="P3" s="255"/>
      <c r="Q3" s="255"/>
      <c r="R3" s="255"/>
      <c r="S3" s="255"/>
      <c r="T3" s="255"/>
      <c r="U3" s="255"/>
      <c r="V3" s="255"/>
      <c r="W3" s="255"/>
      <c r="X3" s="255"/>
      <c r="Y3" s="255"/>
      <c r="Z3" s="255"/>
      <c r="AA3" s="255"/>
      <c r="AB3" s="255"/>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31" t="str">
        <f>T('Exhibit 14 Budget Cover Page'!G6:L6)</f>
        <v>N/A</v>
      </c>
      <c r="G4" s="131"/>
      <c r="H4" s="131"/>
      <c r="I4" s="131"/>
      <c r="J4" s="131"/>
      <c r="K4" s="131"/>
      <c r="L4" s="131"/>
      <c r="M4" s="131"/>
      <c r="N4" s="131"/>
      <c r="O4" s="131"/>
      <c r="P4" s="131"/>
      <c r="Q4" s="131"/>
      <c r="R4" s="256" t="s">
        <v>22</v>
      </c>
      <c r="S4" s="256"/>
      <c r="T4" s="256"/>
      <c r="U4" s="256"/>
      <c r="V4" s="256"/>
      <c r="W4" s="131" t="str">
        <f>T('Exhibit 14 Budget Cover Page'!Z6:AF6)</f>
        <v>N/A</v>
      </c>
      <c r="X4" s="131"/>
      <c r="Y4" s="131"/>
      <c r="Z4" s="131"/>
      <c r="AA4" s="131"/>
      <c r="AB4" s="131"/>
      <c r="AC4" s="17"/>
      <c r="AD4" s="17"/>
      <c r="AE4" s="17"/>
      <c r="AF4" s="17"/>
      <c r="AG4" s="257"/>
      <c r="AH4" s="257"/>
      <c r="AI4" s="257"/>
      <c r="AJ4" s="257"/>
      <c r="AK4" s="257"/>
      <c r="AY4" s="13"/>
      <c r="BA4" s="14" t="s">
        <v>33</v>
      </c>
    </row>
    <row r="5" spans="1:53" ht="21.95" customHeight="1" x14ac:dyDescent="0.2">
      <c r="A5" s="7" t="str">
        <f>T('Exhibit 14 Budget Cover Page'!A7:F7)</f>
        <v>BIDDER'S Legal Name:</v>
      </c>
      <c r="B5" s="1"/>
      <c r="C5" s="1"/>
      <c r="D5" s="1"/>
      <c r="E5" s="1"/>
      <c r="F5" s="131" t="str">
        <f>T('Exhibit 14 Budget Cover Page'!G7:AK7)</f>
        <v>[Enter Legal Name]</v>
      </c>
      <c r="G5" s="131"/>
      <c r="H5" s="131"/>
      <c r="I5" s="131"/>
      <c r="J5" s="131"/>
      <c r="K5" s="131"/>
      <c r="L5" s="131"/>
      <c r="M5" s="131"/>
      <c r="N5" s="131"/>
      <c r="O5" s="131"/>
      <c r="P5" s="131"/>
      <c r="Q5" s="131"/>
      <c r="R5" s="131"/>
      <c r="S5" s="131"/>
      <c r="T5" s="131"/>
      <c r="U5" s="131"/>
      <c r="V5" s="131"/>
      <c r="W5" s="131"/>
      <c r="X5" s="131"/>
      <c r="Y5" s="131"/>
      <c r="Z5" s="131"/>
      <c r="AA5" s="131"/>
      <c r="AB5" s="131"/>
    </row>
    <row r="6" spans="1:53" ht="25.5" customHeight="1" thickBot="1" x14ac:dyDescent="0.25">
      <c r="A6" s="132" t="s">
        <v>108</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row>
    <row r="7" spans="1:53" ht="21" customHeight="1" x14ac:dyDescent="0.2">
      <c r="A7" s="236" t="s">
        <v>74</v>
      </c>
      <c r="B7" s="237"/>
      <c r="C7" s="237"/>
      <c r="D7" s="237"/>
      <c r="E7" s="236" t="s">
        <v>75</v>
      </c>
      <c r="F7" s="236"/>
      <c r="G7" s="236" t="s">
        <v>76</v>
      </c>
      <c r="H7" s="236"/>
      <c r="I7" s="236" t="s">
        <v>77</v>
      </c>
      <c r="J7" s="238"/>
      <c r="K7" s="239" t="s">
        <v>78</v>
      </c>
      <c r="L7" s="240"/>
      <c r="M7" s="243" t="s">
        <v>274</v>
      </c>
      <c r="N7" s="244"/>
      <c r="O7" s="247" t="s">
        <v>284</v>
      </c>
      <c r="P7" s="248"/>
      <c r="Q7" s="248"/>
      <c r="R7" s="248"/>
      <c r="S7" s="248"/>
      <c r="T7" s="248"/>
      <c r="U7" s="248"/>
      <c r="V7" s="248"/>
      <c r="W7" s="248"/>
      <c r="X7" s="249"/>
      <c r="Y7" s="239" t="s">
        <v>79</v>
      </c>
      <c r="Z7" s="240"/>
      <c r="AA7" s="243" t="s">
        <v>80</v>
      </c>
      <c r="AB7" s="244"/>
      <c r="AC7" s="2"/>
    </row>
    <row r="8" spans="1:53" ht="33.75" customHeight="1" x14ac:dyDescent="0.2">
      <c r="A8" s="236"/>
      <c r="B8" s="237"/>
      <c r="C8" s="237"/>
      <c r="D8" s="237"/>
      <c r="E8" s="236"/>
      <c r="F8" s="236"/>
      <c r="G8" s="236"/>
      <c r="H8" s="236"/>
      <c r="I8" s="236"/>
      <c r="J8" s="238"/>
      <c r="K8" s="241"/>
      <c r="L8" s="242"/>
      <c r="M8" s="245"/>
      <c r="N8" s="246"/>
      <c r="O8" s="236" t="s">
        <v>109</v>
      </c>
      <c r="P8" s="236"/>
      <c r="Q8" s="236"/>
      <c r="R8" s="236"/>
      <c r="S8" s="236" t="s">
        <v>82</v>
      </c>
      <c r="T8" s="236"/>
      <c r="U8" s="236"/>
      <c r="V8" s="236"/>
      <c r="W8" s="238" t="s">
        <v>83</v>
      </c>
      <c r="X8" s="251"/>
      <c r="Y8" s="241"/>
      <c r="Z8" s="242"/>
      <c r="AA8" s="241"/>
      <c r="AB8" s="250"/>
      <c r="AC8" s="2"/>
    </row>
    <row r="9" spans="1:53" s="3" customFormat="1" ht="33" customHeight="1" x14ac:dyDescent="0.2">
      <c r="A9" s="237"/>
      <c r="B9" s="237"/>
      <c r="C9" s="237"/>
      <c r="D9" s="237"/>
      <c r="E9" s="236"/>
      <c r="F9" s="236"/>
      <c r="G9" s="236"/>
      <c r="H9" s="236"/>
      <c r="I9" s="236"/>
      <c r="J9" s="238"/>
      <c r="K9" s="252" t="s">
        <v>84</v>
      </c>
      <c r="L9" s="253"/>
      <c r="M9" s="245" t="s">
        <v>85</v>
      </c>
      <c r="N9" s="246"/>
      <c r="O9" s="236" t="s">
        <v>86</v>
      </c>
      <c r="P9" s="236"/>
      <c r="Q9" s="236" t="s">
        <v>87</v>
      </c>
      <c r="R9" s="237"/>
      <c r="S9" s="236" t="s">
        <v>86</v>
      </c>
      <c r="T9" s="236"/>
      <c r="U9" s="236" t="s">
        <v>87</v>
      </c>
      <c r="V9" s="237"/>
      <c r="W9" s="238" t="s">
        <v>86</v>
      </c>
      <c r="X9" s="251"/>
      <c r="Y9" s="252" t="s">
        <v>88</v>
      </c>
      <c r="Z9" s="253"/>
      <c r="AA9" s="252" t="s">
        <v>89</v>
      </c>
      <c r="AB9" s="246"/>
      <c r="AC9" s="2"/>
    </row>
    <row r="10" spans="1:53"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71"/>
      <c r="AC10" s="2"/>
    </row>
    <row r="11" spans="1:53" s="1" customFormat="1" ht="23.25" customHeight="1" x14ac:dyDescent="0.2">
      <c r="A11" s="219" t="s">
        <v>91</v>
      </c>
      <c r="B11" s="220"/>
      <c r="C11" s="220"/>
      <c r="D11" s="228"/>
      <c r="E11" s="230"/>
      <c r="F11" s="230"/>
      <c r="G11" s="223"/>
      <c r="H11" s="223"/>
      <c r="I11" s="231"/>
      <c r="J11" s="224"/>
      <c r="K11" s="178" t="str">
        <f t="shared" ref="K11:K27" si="0">IF(E11="","",E11*G11*I11)</f>
        <v/>
      </c>
      <c r="L11" s="179"/>
      <c r="M11" s="227"/>
      <c r="N11" s="199"/>
      <c r="O11" s="199"/>
      <c r="P11" s="199"/>
      <c r="Q11" s="199"/>
      <c r="R11" s="199"/>
      <c r="S11" s="199"/>
      <c r="T11" s="199"/>
      <c r="U11" s="199"/>
      <c r="V11" s="199"/>
      <c r="W11" s="200"/>
      <c r="X11" s="201"/>
      <c r="Y11" s="178" t="str">
        <f t="shared" ref="Y11:Y16" si="1">IF(K11="","",SUM(M11:X11))</f>
        <v/>
      </c>
      <c r="Z11" s="179"/>
      <c r="AA11" s="180" t="str">
        <f t="shared" ref="AA11:AA18" si="2">IF(K11="","",(K11-Y11))</f>
        <v/>
      </c>
      <c r="AB11" s="181"/>
      <c r="AC11" s="2"/>
    </row>
    <row r="12" spans="1:53" ht="23.25" customHeight="1" x14ac:dyDescent="0.2">
      <c r="A12" s="219" t="s">
        <v>91</v>
      </c>
      <c r="B12" s="220"/>
      <c r="C12" s="220"/>
      <c r="D12" s="228"/>
      <c r="E12" s="230"/>
      <c r="F12" s="230"/>
      <c r="G12" s="223"/>
      <c r="H12" s="223"/>
      <c r="I12" s="231"/>
      <c r="J12" s="224"/>
      <c r="K12" s="178" t="str">
        <f t="shared" si="0"/>
        <v/>
      </c>
      <c r="L12" s="179"/>
      <c r="M12" s="227"/>
      <c r="N12" s="199"/>
      <c r="O12" s="199"/>
      <c r="P12" s="199"/>
      <c r="Q12" s="199"/>
      <c r="R12" s="199"/>
      <c r="S12" s="199"/>
      <c r="T12" s="199"/>
      <c r="U12" s="199"/>
      <c r="V12" s="199"/>
      <c r="W12" s="200"/>
      <c r="X12" s="201"/>
      <c r="Y12" s="178" t="str">
        <f t="shared" si="1"/>
        <v/>
      </c>
      <c r="Z12" s="179"/>
      <c r="AA12" s="180" t="str">
        <f t="shared" si="2"/>
        <v/>
      </c>
      <c r="AB12" s="181"/>
      <c r="AC12" s="2"/>
    </row>
    <row r="13" spans="1:53" ht="23.25" customHeight="1" x14ac:dyDescent="0.2">
      <c r="A13" s="219" t="s">
        <v>91</v>
      </c>
      <c r="B13" s="220"/>
      <c r="C13" s="220"/>
      <c r="D13" s="228"/>
      <c r="E13" s="230"/>
      <c r="F13" s="230"/>
      <c r="G13" s="223"/>
      <c r="H13" s="223"/>
      <c r="I13" s="231"/>
      <c r="J13" s="224"/>
      <c r="K13" s="178" t="str">
        <f t="shared" si="0"/>
        <v/>
      </c>
      <c r="L13" s="179"/>
      <c r="M13" s="227"/>
      <c r="N13" s="199"/>
      <c r="O13" s="199"/>
      <c r="P13" s="199"/>
      <c r="Q13" s="199"/>
      <c r="R13" s="199"/>
      <c r="S13" s="199"/>
      <c r="T13" s="199"/>
      <c r="U13" s="199"/>
      <c r="V13" s="199"/>
      <c r="W13" s="200"/>
      <c r="X13" s="201"/>
      <c r="Y13" s="178" t="str">
        <f t="shared" si="1"/>
        <v/>
      </c>
      <c r="Z13" s="179"/>
      <c r="AA13" s="180" t="str">
        <f t="shared" si="2"/>
        <v/>
      </c>
      <c r="AB13" s="181"/>
      <c r="AC13" s="2"/>
    </row>
    <row r="14" spans="1:53" ht="23.25" customHeight="1" x14ac:dyDescent="0.2">
      <c r="A14" s="219" t="s">
        <v>91</v>
      </c>
      <c r="B14" s="220"/>
      <c r="C14" s="220"/>
      <c r="D14" s="228"/>
      <c r="E14" s="230"/>
      <c r="F14" s="230"/>
      <c r="G14" s="223"/>
      <c r="H14" s="223"/>
      <c r="I14" s="231"/>
      <c r="J14" s="224"/>
      <c r="K14" s="178" t="str">
        <f t="shared" si="0"/>
        <v/>
      </c>
      <c r="L14" s="179"/>
      <c r="M14" s="227"/>
      <c r="N14" s="199"/>
      <c r="O14" s="199"/>
      <c r="P14" s="199"/>
      <c r="Q14" s="199"/>
      <c r="R14" s="199"/>
      <c r="S14" s="199"/>
      <c r="T14" s="199"/>
      <c r="U14" s="199"/>
      <c r="V14" s="199"/>
      <c r="W14" s="200"/>
      <c r="X14" s="201"/>
      <c r="Y14" s="178" t="str">
        <f t="shared" si="1"/>
        <v/>
      </c>
      <c r="Z14" s="179"/>
      <c r="AA14" s="180" t="str">
        <f t="shared" si="2"/>
        <v/>
      </c>
      <c r="AB14" s="181"/>
      <c r="AC14" s="2"/>
    </row>
    <row r="15" spans="1:53" ht="23.25" customHeight="1" x14ac:dyDescent="0.2">
      <c r="A15" s="219" t="s">
        <v>91</v>
      </c>
      <c r="B15" s="220"/>
      <c r="C15" s="220"/>
      <c r="D15" s="220"/>
      <c r="E15" s="230"/>
      <c r="F15" s="230"/>
      <c r="G15" s="223"/>
      <c r="H15" s="223"/>
      <c r="I15" s="231"/>
      <c r="J15" s="224"/>
      <c r="K15" s="178" t="str">
        <f t="shared" si="0"/>
        <v/>
      </c>
      <c r="L15" s="179"/>
      <c r="M15" s="227"/>
      <c r="N15" s="199"/>
      <c r="O15" s="199"/>
      <c r="P15" s="199"/>
      <c r="Q15" s="199"/>
      <c r="R15" s="199"/>
      <c r="S15" s="199"/>
      <c r="T15" s="199"/>
      <c r="U15" s="199"/>
      <c r="V15" s="199"/>
      <c r="W15" s="200"/>
      <c r="X15" s="201"/>
      <c r="Y15" s="178" t="str">
        <f t="shared" si="1"/>
        <v/>
      </c>
      <c r="Z15" s="179"/>
      <c r="AA15" s="180" t="str">
        <f t="shared" si="2"/>
        <v/>
      </c>
      <c r="AB15" s="181"/>
      <c r="AC15" s="2"/>
    </row>
    <row r="16" spans="1:53" ht="23.25" customHeight="1" x14ac:dyDescent="0.2">
      <c r="A16" s="219" t="s">
        <v>91</v>
      </c>
      <c r="B16" s="220"/>
      <c r="C16" s="220"/>
      <c r="D16" s="220"/>
      <c r="E16" s="230"/>
      <c r="F16" s="230"/>
      <c r="G16" s="223"/>
      <c r="H16" s="223"/>
      <c r="I16" s="231"/>
      <c r="J16" s="224"/>
      <c r="K16" s="178" t="str">
        <f t="shared" si="0"/>
        <v/>
      </c>
      <c r="L16" s="179"/>
      <c r="M16" s="227"/>
      <c r="N16" s="199"/>
      <c r="O16" s="199"/>
      <c r="P16" s="199"/>
      <c r="Q16" s="199"/>
      <c r="R16" s="199"/>
      <c r="S16" s="199"/>
      <c r="T16" s="199"/>
      <c r="U16" s="199"/>
      <c r="V16" s="199"/>
      <c r="W16" s="200"/>
      <c r="X16" s="201"/>
      <c r="Y16" s="178" t="str">
        <f t="shared" si="1"/>
        <v/>
      </c>
      <c r="Z16" s="179"/>
      <c r="AA16" s="180" t="str">
        <f t="shared" si="2"/>
        <v/>
      </c>
      <c r="AB16" s="181"/>
      <c r="AC16" s="2"/>
    </row>
    <row r="17" spans="1:29" ht="23.25" customHeight="1" x14ac:dyDescent="0.2">
      <c r="A17" s="219" t="s">
        <v>91</v>
      </c>
      <c r="B17" s="220"/>
      <c r="C17" s="220"/>
      <c r="D17" s="220"/>
      <c r="E17" s="230"/>
      <c r="F17" s="230"/>
      <c r="G17" s="223"/>
      <c r="H17" s="223"/>
      <c r="I17" s="231"/>
      <c r="J17" s="224"/>
      <c r="K17" s="217" t="str">
        <f t="shared" si="0"/>
        <v/>
      </c>
      <c r="L17" s="218"/>
      <c r="M17" s="227"/>
      <c r="N17" s="199"/>
      <c r="O17" s="199"/>
      <c r="P17" s="199"/>
      <c r="Q17" s="199"/>
      <c r="R17" s="199"/>
      <c r="S17" s="199"/>
      <c r="T17" s="199"/>
      <c r="U17" s="199"/>
      <c r="V17" s="199"/>
      <c r="W17" s="200"/>
      <c r="X17" s="201"/>
      <c r="Y17" s="217" t="str">
        <f>IF(K17="","",SUM(M17:X17))</f>
        <v/>
      </c>
      <c r="Z17" s="218"/>
      <c r="AA17" s="186" t="str">
        <f t="shared" si="2"/>
        <v/>
      </c>
      <c r="AB17" s="187"/>
      <c r="AC17" s="2"/>
    </row>
    <row r="18" spans="1:29" ht="23.25" customHeight="1" x14ac:dyDescent="0.2">
      <c r="A18" s="219" t="s">
        <v>91</v>
      </c>
      <c r="B18" s="220"/>
      <c r="C18" s="220"/>
      <c r="D18" s="220"/>
      <c r="E18" s="230"/>
      <c r="F18" s="230"/>
      <c r="G18" s="223"/>
      <c r="H18" s="223"/>
      <c r="I18" s="231"/>
      <c r="J18" s="224"/>
      <c r="K18" s="217" t="str">
        <f t="shared" si="0"/>
        <v/>
      </c>
      <c r="L18" s="218"/>
      <c r="M18" s="227"/>
      <c r="N18" s="199"/>
      <c r="O18" s="199"/>
      <c r="P18" s="199"/>
      <c r="Q18" s="199"/>
      <c r="R18" s="199"/>
      <c r="S18" s="199"/>
      <c r="T18" s="199"/>
      <c r="U18" s="199"/>
      <c r="V18" s="199"/>
      <c r="W18" s="200"/>
      <c r="X18" s="201"/>
      <c r="Y18" s="217" t="str">
        <f>IF(K18="","",SUM(M18:X18))</f>
        <v/>
      </c>
      <c r="Z18" s="218"/>
      <c r="AA18" s="186" t="str">
        <f t="shared" si="2"/>
        <v/>
      </c>
      <c r="AB18" s="187"/>
      <c r="AC18" s="2"/>
    </row>
    <row r="19" spans="1:29" s="1" customFormat="1" ht="23.25" customHeight="1" x14ac:dyDescent="0.2">
      <c r="A19" s="219" t="s">
        <v>91</v>
      </c>
      <c r="B19" s="220"/>
      <c r="C19" s="220"/>
      <c r="D19" s="220"/>
      <c r="E19" s="230"/>
      <c r="F19" s="230"/>
      <c r="G19" s="262"/>
      <c r="H19" s="263"/>
      <c r="I19" s="231"/>
      <c r="J19" s="224"/>
      <c r="K19" s="217" t="str">
        <f t="shared" si="0"/>
        <v/>
      </c>
      <c r="L19" s="218"/>
      <c r="M19" s="227"/>
      <c r="N19" s="199"/>
      <c r="O19" s="199"/>
      <c r="P19" s="199"/>
      <c r="Q19" s="199"/>
      <c r="R19" s="199"/>
      <c r="S19" s="199"/>
      <c r="T19" s="199"/>
      <c r="U19" s="199"/>
      <c r="V19" s="199"/>
      <c r="W19" s="200"/>
      <c r="X19" s="201"/>
      <c r="Y19" s="217" t="str">
        <f t="shared" ref="Y19:Y27" si="3">IF(K19="","",SUM(M19:X19))</f>
        <v/>
      </c>
      <c r="Z19" s="218"/>
      <c r="AA19" s="186" t="str">
        <f t="shared" ref="AA19:AA26" si="4">IF(K19="","",(K19-Y19))</f>
        <v/>
      </c>
      <c r="AB19" s="187"/>
      <c r="AC19" s="2"/>
    </row>
    <row r="20" spans="1:29" ht="23.25" customHeight="1" x14ac:dyDescent="0.2">
      <c r="A20" s="219" t="s">
        <v>91</v>
      </c>
      <c r="B20" s="220"/>
      <c r="C20" s="220"/>
      <c r="D20" s="228"/>
      <c r="E20" s="230"/>
      <c r="F20" s="230"/>
      <c r="G20" s="262"/>
      <c r="H20" s="263"/>
      <c r="I20" s="231"/>
      <c r="J20" s="224"/>
      <c r="K20" s="217" t="str">
        <f t="shared" si="0"/>
        <v/>
      </c>
      <c r="L20" s="218"/>
      <c r="M20" s="227"/>
      <c r="N20" s="199"/>
      <c r="O20" s="199"/>
      <c r="P20" s="199"/>
      <c r="Q20" s="199"/>
      <c r="R20" s="199"/>
      <c r="S20" s="199"/>
      <c r="T20" s="199"/>
      <c r="U20" s="199"/>
      <c r="V20" s="199"/>
      <c r="W20" s="200"/>
      <c r="X20" s="201"/>
      <c r="Y20" s="217" t="str">
        <f t="shared" si="3"/>
        <v/>
      </c>
      <c r="Z20" s="218"/>
      <c r="AA20" s="186" t="str">
        <f t="shared" si="4"/>
        <v/>
      </c>
      <c r="AB20" s="187"/>
      <c r="AC20" s="2"/>
    </row>
    <row r="21" spans="1:29" ht="23.25" customHeight="1" x14ac:dyDescent="0.2">
      <c r="A21" s="219" t="s">
        <v>91</v>
      </c>
      <c r="B21" s="220"/>
      <c r="C21" s="220"/>
      <c r="D21" s="228"/>
      <c r="E21" s="230"/>
      <c r="F21" s="230"/>
      <c r="G21" s="262"/>
      <c r="H21" s="263"/>
      <c r="I21" s="231"/>
      <c r="J21" s="224"/>
      <c r="K21" s="217" t="str">
        <f>IF(E21="","",E21*G21*I21)</f>
        <v/>
      </c>
      <c r="L21" s="218"/>
      <c r="M21" s="227"/>
      <c r="N21" s="199"/>
      <c r="O21" s="199"/>
      <c r="P21" s="199"/>
      <c r="Q21" s="199"/>
      <c r="R21" s="199"/>
      <c r="S21" s="199"/>
      <c r="T21" s="199"/>
      <c r="U21" s="199"/>
      <c r="V21" s="199"/>
      <c r="W21" s="200"/>
      <c r="X21" s="201"/>
      <c r="Y21" s="217" t="str">
        <f>IF(K21="","",SUM(M21:X21))</f>
        <v/>
      </c>
      <c r="Z21" s="218"/>
      <c r="AA21" s="186" t="str">
        <f t="shared" si="4"/>
        <v/>
      </c>
      <c r="AB21" s="187"/>
      <c r="AC21" s="2"/>
    </row>
    <row r="22" spans="1:29" ht="23.25" customHeight="1" x14ac:dyDescent="0.2">
      <c r="A22" s="219" t="s">
        <v>91</v>
      </c>
      <c r="B22" s="220"/>
      <c r="C22" s="220"/>
      <c r="D22" s="228"/>
      <c r="E22" s="230"/>
      <c r="F22" s="230"/>
      <c r="G22" s="262"/>
      <c r="H22" s="263"/>
      <c r="I22" s="231"/>
      <c r="J22" s="224"/>
      <c r="K22" s="217" t="str">
        <f>IF(E22="","",E22*G22*I22)</f>
        <v/>
      </c>
      <c r="L22" s="218"/>
      <c r="M22" s="227"/>
      <c r="N22" s="199"/>
      <c r="O22" s="199"/>
      <c r="P22" s="199"/>
      <c r="Q22" s="199"/>
      <c r="R22" s="199"/>
      <c r="S22" s="199"/>
      <c r="T22" s="199"/>
      <c r="U22" s="199"/>
      <c r="V22" s="199"/>
      <c r="W22" s="200"/>
      <c r="X22" s="201"/>
      <c r="Y22" s="217" t="str">
        <f>IF(K22="","",SUM(M22:X22))</f>
        <v/>
      </c>
      <c r="Z22" s="218"/>
      <c r="AA22" s="186" t="str">
        <f t="shared" si="4"/>
        <v/>
      </c>
      <c r="AB22" s="187"/>
      <c r="AC22" s="2"/>
    </row>
    <row r="23" spans="1:29" ht="23.25" customHeight="1" x14ac:dyDescent="0.2">
      <c r="A23" s="219" t="s">
        <v>91</v>
      </c>
      <c r="B23" s="220"/>
      <c r="C23" s="220"/>
      <c r="D23" s="228"/>
      <c r="E23" s="230"/>
      <c r="F23" s="230"/>
      <c r="G23" s="262"/>
      <c r="H23" s="263"/>
      <c r="I23" s="231"/>
      <c r="J23" s="224"/>
      <c r="K23" s="217" t="str">
        <f>IF(E23="","",E23*G23*I23)</f>
        <v/>
      </c>
      <c r="L23" s="218"/>
      <c r="M23" s="227"/>
      <c r="N23" s="199"/>
      <c r="O23" s="199"/>
      <c r="P23" s="199"/>
      <c r="Q23" s="199"/>
      <c r="R23" s="199"/>
      <c r="S23" s="199"/>
      <c r="T23" s="199"/>
      <c r="U23" s="199"/>
      <c r="V23" s="199"/>
      <c r="W23" s="200"/>
      <c r="X23" s="201"/>
      <c r="Y23" s="217" t="str">
        <f>IF(K23="","",SUM(M23:X23))</f>
        <v/>
      </c>
      <c r="Z23" s="218"/>
      <c r="AA23" s="186" t="str">
        <f t="shared" si="4"/>
        <v/>
      </c>
      <c r="AB23" s="187"/>
      <c r="AC23" s="2"/>
    </row>
    <row r="24" spans="1:29" ht="23.25" customHeight="1" x14ac:dyDescent="0.2">
      <c r="A24" s="219" t="s">
        <v>91</v>
      </c>
      <c r="B24" s="220"/>
      <c r="C24" s="220"/>
      <c r="D24" s="228"/>
      <c r="E24" s="230"/>
      <c r="F24" s="230"/>
      <c r="G24" s="262"/>
      <c r="H24" s="263"/>
      <c r="I24" s="231"/>
      <c r="J24" s="224"/>
      <c r="K24" s="217" t="str">
        <f t="shared" si="0"/>
        <v/>
      </c>
      <c r="L24" s="218"/>
      <c r="M24" s="227"/>
      <c r="N24" s="199"/>
      <c r="O24" s="199"/>
      <c r="P24" s="199"/>
      <c r="Q24" s="199"/>
      <c r="R24" s="199"/>
      <c r="S24" s="199"/>
      <c r="T24" s="199"/>
      <c r="U24" s="199"/>
      <c r="V24" s="199"/>
      <c r="W24" s="200"/>
      <c r="X24" s="201"/>
      <c r="Y24" s="217" t="str">
        <f t="shared" si="3"/>
        <v/>
      </c>
      <c r="Z24" s="218"/>
      <c r="AA24" s="186" t="str">
        <f t="shared" si="4"/>
        <v/>
      </c>
      <c r="AB24" s="187"/>
      <c r="AC24" s="2"/>
    </row>
    <row r="25" spans="1:29" ht="23.25" customHeight="1" x14ac:dyDescent="0.2">
      <c r="A25" s="219" t="s">
        <v>91</v>
      </c>
      <c r="B25" s="220"/>
      <c r="C25" s="220"/>
      <c r="D25" s="228"/>
      <c r="E25" s="230"/>
      <c r="F25" s="230"/>
      <c r="G25" s="262"/>
      <c r="H25" s="263"/>
      <c r="I25" s="231"/>
      <c r="J25" s="224"/>
      <c r="K25" s="217" t="str">
        <f t="shared" si="0"/>
        <v/>
      </c>
      <c r="L25" s="218"/>
      <c r="M25" s="227"/>
      <c r="N25" s="199"/>
      <c r="O25" s="199"/>
      <c r="P25" s="199"/>
      <c r="Q25" s="199"/>
      <c r="R25" s="199"/>
      <c r="S25" s="199"/>
      <c r="T25" s="199"/>
      <c r="U25" s="199"/>
      <c r="V25" s="199"/>
      <c r="W25" s="200"/>
      <c r="X25" s="201"/>
      <c r="Y25" s="217" t="str">
        <f t="shared" si="3"/>
        <v/>
      </c>
      <c r="Z25" s="218"/>
      <c r="AA25" s="186" t="str">
        <f t="shared" si="4"/>
        <v/>
      </c>
      <c r="AB25" s="187"/>
      <c r="AC25" s="2"/>
    </row>
    <row r="26" spans="1:29" ht="23.25" customHeight="1" x14ac:dyDescent="0.2">
      <c r="A26" s="219" t="s">
        <v>91</v>
      </c>
      <c r="B26" s="220"/>
      <c r="C26" s="220"/>
      <c r="D26" s="228"/>
      <c r="E26" s="230"/>
      <c r="F26" s="230"/>
      <c r="G26" s="223"/>
      <c r="H26" s="223"/>
      <c r="I26" s="231"/>
      <c r="J26" s="224"/>
      <c r="K26" s="217" t="str">
        <f t="shared" si="0"/>
        <v/>
      </c>
      <c r="L26" s="218"/>
      <c r="M26" s="227"/>
      <c r="N26" s="199"/>
      <c r="O26" s="199"/>
      <c r="P26" s="199"/>
      <c r="Q26" s="199"/>
      <c r="R26" s="199"/>
      <c r="S26" s="199"/>
      <c r="T26" s="199"/>
      <c r="U26" s="199"/>
      <c r="V26" s="199"/>
      <c r="W26" s="200"/>
      <c r="X26" s="201"/>
      <c r="Y26" s="217" t="str">
        <f t="shared" si="3"/>
        <v/>
      </c>
      <c r="Z26" s="218"/>
      <c r="AA26" s="186" t="str">
        <f t="shared" si="4"/>
        <v/>
      </c>
      <c r="AB26" s="187"/>
      <c r="AC26" s="2"/>
    </row>
    <row r="27" spans="1:29" ht="23.25" customHeight="1" x14ac:dyDescent="0.2">
      <c r="A27" s="219" t="s">
        <v>91</v>
      </c>
      <c r="B27" s="220"/>
      <c r="C27" s="220"/>
      <c r="D27" s="228"/>
      <c r="E27" s="230"/>
      <c r="F27" s="230"/>
      <c r="G27" s="223"/>
      <c r="H27" s="223"/>
      <c r="I27" s="231"/>
      <c r="J27" s="224"/>
      <c r="K27" s="217" t="str">
        <f t="shared" si="0"/>
        <v/>
      </c>
      <c r="L27" s="218"/>
      <c r="M27" s="227"/>
      <c r="N27" s="199"/>
      <c r="O27" s="199"/>
      <c r="P27" s="199"/>
      <c r="Q27" s="199"/>
      <c r="R27" s="199"/>
      <c r="S27" s="199"/>
      <c r="T27" s="199"/>
      <c r="U27" s="199"/>
      <c r="V27" s="199"/>
      <c r="W27" s="200"/>
      <c r="X27" s="201"/>
      <c r="Y27" s="217" t="str">
        <f t="shared" si="3"/>
        <v/>
      </c>
      <c r="Z27" s="218"/>
      <c r="AA27" s="186" t="str">
        <f>IF(K27="","",(K27-Y27))</f>
        <v/>
      </c>
      <c r="AB27" s="187"/>
      <c r="AC27" s="2"/>
    </row>
    <row r="28" spans="1:29" ht="23.25" customHeight="1" x14ac:dyDescent="0.2">
      <c r="A28" s="219" t="s">
        <v>91</v>
      </c>
      <c r="B28" s="220"/>
      <c r="C28" s="220"/>
      <c r="D28" s="220"/>
      <c r="E28" s="230"/>
      <c r="F28" s="230"/>
      <c r="G28" s="223"/>
      <c r="H28" s="223"/>
      <c r="I28" s="231"/>
      <c r="J28" s="224"/>
      <c r="K28" s="217" t="str">
        <f t="shared" ref="K28:K33" si="5">IF(E28="","",E28*G28*I28)</f>
        <v/>
      </c>
      <c r="L28" s="218"/>
      <c r="M28" s="227"/>
      <c r="N28" s="199"/>
      <c r="O28" s="199"/>
      <c r="P28" s="199"/>
      <c r="Q28" s="199"/>
      <c r="R28" s="199"/>
      <c r="S28" s="199"/>
      <c r="T28" s="199"/>
      <c r="U28" s="199"/>
      <c r="V28" s="199"/>
      <c r="W28" s="200"/>
      <c r="X28" s="201"/>
      <c r="Y28" s="217" t="str">
        <f t="shared" ref="Y28:Y36" si="6">IF(K28="","",SUM(M28:X28))</f>
        <v/>
      </c>
      <c r="Z28" s="218"/>
      <c r="AA28" s="186" t="str">
        <f>IF(K28="","",(K28-Y28))</f>
        <v/>
      </c>
      <c r="AB28" s="187"/>
      <c r="AC28" s="2"/>
    </row>
    <row r="29" spans="1:29" ht="23.25" customHeight="1" x14ac:dyDescent="0.2">
      <c r="A29" s="219" t="s">
        <v>91</v>
      </c>
      <c r="B29" s="220"/>
      <c r="C29" s="220"/>
      <c r="D29" s="220"/>
      <c r="E29" s="230"/>
      <c r="F29" s="230"/>
      <c r="G29" s="223"/>
      <c r="H29" s="223"/>
      <c r="I29" s="231"/>
      <c r="J29" s="224"/>
      <c r="K29" s="217" t="str">
        <f t="shared" si="5"/>
        <v/>
      </c>
      <c r="L29" s="218"/>
      <c r="M29" s="227"/>
      <c r="N29" s="199"/>
      <c r="O29" s="199"/>
      <c r="P29" s="199"/>
      <c r="Q29" s="199"/>
      <c r="R29" s="199"/>
      <c r="S29" s="199"/>
      <c r="T29" s="199"/>
      <c r="U29" s="199"/>
      <c r="V29" s="199"/>
      <c r="W29" s="200"/>
      <c r="X29" s="201"/>
      <c r="Y29" s="217" t="str">
        <f t="shared" si="6"/>
        <v/>
      </c>
      <c r="Z29" s="218"/>
      <c r="AA29" s="186" t="str">
        <f>IF(K29="","",(K29-Y29))</f>
        <v/>
      </c>
      <c r="AB29" s="187"/>
      <c r="AC29" s="2"/>
    </row>
    <row r="30" spans="1:29" ht="23.25" customHeight="1" x14ac:dyDescent="0.2">
      <c r="A30" s="219" t="s">
        <v>91</v>
      </c>
      <c r="B30" s="220"/>
      <c r="C30" s="220"/>
      <c r="D30" s="220"/>
      <c r="E30" s="230"/>
      <c r="F30" s="230"/>
      <c r="G30" s="223"/>
      <c r="H30" s="223"/>
      <c r="I30" s="231"/>
      <c r="J30" s="224"/>
      <c r="K30" s="217" t="str">
        <f t="shared" si="5"/>
        <v/>
      </c>
      <c r="L30" s="218"/>
      <c r="M30" s="227"/>
      <c r="N30" s="199"/>
      <c r="O30" s="199"/>
      <c r="P30" s="199"/>
      <c r="Q30" s="199"/>
      <c r="R30" s="199"/>
      <c r="S30" s="199"/>
      <c r="T30" s="199"/>
      <c r="U30" s="199"/>
      <c r="V30" s="199"/>
      <c r="W30" s="200"/>
      <c r="X30" s="201"/>
      <c r="Y30" s="217" t="str">
        <f t="shared" si="6"/>
        <v/>
      </c>
      <c r="Z30" s="218"/>
      <c r="AA30" s="186" t="str">
        <f>IF(K30="","",(K30-Y30))</f>
        <v/>
      </c>
      <c r="AB30" s="187"/>
      <c r="AC30" s="2"/>
    </row>
    <row r="31" spans="1:29" ht="23.25" customHeight="1" x14ac:dyDescent="0.2">
      <c r="A31" s="219" t="s">
        <v>91</v>
      </c>
      <c r="B31" s="220"/>
      <c r="C31" s="220"/>
      <c r="D31" s="220"/>
      <c r="E31" s="230"/>
      <c r="F31" s="230"/>
      <c r="G31" s="262"/>
      <c r="H31" s="263"/>
      <c r="I31" s="224"/>
      <c r="J31" s="225"/>
      <c r="K31" s="217" t="str">
        <f t="shared" si="5"/>
        <v/>
      </c>
      <c r="L31" s="218"/>
      <c r="M31" s="227"/>
      <c r="N31" s="199"/>
      <c r="O31" s="199"/>
      <c r="P31" s="199"/>
      <c r="Q31" s="199"/>
      <c r="R31" s="199"/>
      <c r="S31" s="199"/>
      <c r="T31" s="199"/>
      <c r="U31" s="199"/>
      <c r="V31" s="199"/>
      <c r="W31" s="200"/>
      <c r="X31" s="201"/>
      <c r="Y31" s="217" t="str">
        <f t="shared" si="6"/>
        <v/>
      </c>
      <c r="Z31" s="218"/>
      <c r="AA31" s="186" t="str">
        <f t="shared" ref="AA31:AA36" si="7">IF(K31="","",(K31-Y31))</f>
        <v/>
      </c>
      <c r="AB31" s="187"/>
      <c r="AC31" s="2"/>
    </row>
    <row r="32" spans="1:29" ht="23.25" customHeight="1" x14ac:dyDescent="0.2">
      <c r="A32" s="219" t="s">
        <v>91</v>
      </c>
      <c r="B32" s="220"/>
      <c r="C32" s="220"/>
      <c r="D32" s="220"/>
      <c r="E32" s="230"/>
      <c r="F32" s="230"/>
      <c r="G32" s="262"/>
      <c r="H32" s="263"/>
      <c r="I32" s="224"/>
      <c r="J32" s="225"/>
      <c r="K32" s="217" t="str">
        <f t="shared" si="5"/>
        <v/>
      </c>
      <c r="L32" s="218"/>
      <c r="M32" s="227"/>
      <c r="N32" s="199"/>
      <c r="O32" s="199"/>
      <c r="P32" s="199"/>
      <c r="Q32" s="199"/>
      <c r="R32" s="199"/>
      <c r="S32" s="199"/>
      <c r="T32" s="199"/>
      <c r="U32" s="199"/>
      <c r="V32" s="199"/>
      <c r="W32" s="200"/>
      <c r="X32" s="201"/>
      <c r="Y32" s="217" t="str">
        <f t="shared" si="6"/>
        <v/>
      </c>
      <c r="Z32" s="218"/>
      <c r="AA32" s="186" t="str">
        <f>IF(K32="","",(K32-Y32))</f>
        <v/>
      </c>
      <c r="AB32" s="187"/>
      <c r="AC32" s="2"/>
    </row>
    <row r="33" spans="1:31" ht="23.25" customHeight="1" x14ac:dyDescent="0.2">
      <c r="A33" s="219" t="s">
        <v>91</v>
      </c>
      <c r="B33" s="220"/>
      <c r="C33" s="220"/>
      <c r="D33" s="228"/>
      <c r="E33" s="230"/>
      <c r="F33" s="230"/>
      <c r="G33" s="223"/>
      <c r="H33" s="223"/>
      <c r="I33" s="231"/>
      <c r="J33" s="224"/>
      <c r="K33" s="178" t="str">
        <f t="shared" si="5"/>
        <v/>
      </c>
      <c r="L33" s="179"/>
      <c r="M33" s="227"/>
      <c r="N33" s="199"/>
      <c r="O33" s="199"/>
      <c r="P33" s="199"/>
      <c r="Q33" s="199"/>
      <c r="R33" s="199"/>
      <c r="S33" s="199"/>
      <c r="T33" s="199"/>
      <c r="U33" s="199"/>
      <c r="V33" s="199"/>
      <c r="W33" s="200"/>
      <c r="X33" s="201"/>
      <c r="Y33" s="178" t="str">
        <f t="shared" si="6"/>
        <v/>
      </c>
      <c r="Z33" s="179"/>
      <c r="AA33" s="180" t="str">
        <f t="shared" si="7"/>
        <v/>
      </c>
      <c r="AB33" s="181"/>
      <c r="AC33" s="2"/>
    </row>
    <row r="34" spans="1:31" ht="25.5" customHeight="1" x14ac:dyDescent="0.2">
      <c r="A34" s="258" t="s">
        <v>110</v>
      </c>
      <c r="B34" s="259"/>
      <c r="C34" s="259"/>
      <c r="D34" s="260"/>
      <c r="E34" s="207"/>
      <c r="F34" s="208"/>
      <c r="G34" s="208"/>
      <c r="H34" s="208"/>
      <c r="I34" s="208"/>
      <c r="J34" s="209"/>
      <c r="K34" s="178">
        <f>SUM(K11:L33)</f>
        <v>0</v>
      </c>
      <c r="L34" s="179"/>
      <c r="M34" s="216">
        <f>SUM(M11:N33)</f>
        <v>0</v>
      </c>
      <c r="N34" s="197"/>
      <c r="O34" s="197">
        <f>SUM(O11:P33)</f>
        <v>0</v>
      </c>
      <c r="P34" s="197"/>
      <c r="Q34" s="197">
        <f>SUM(Q11:R33)</f>
        <v>0</v>
      </c>
      <c r="R34" s="197"/>
      <c r="S34" s="197">
        <f>SUM(S11:T33)</f>
        <v>0</v>
      </c>
      <c r="T34" s="197"/>
      <c r="U34" s="197">
        <f>SUM(U11:V33)</f>
        <v>0</v>
      </c>
      <c r="V34" s="197"/>
      <c r="W34" s="197">
        <f>SUM(W11:X33)</f>
        <v>0</v>
      </c>
      <c r="X34" s="198"/>
      <c r="Y34" s="178">
        <f t="shared" si="6"/>
        <v>0</v>
      </c>
      <c r="Z34" s="179"/>
      <c r="AA34" s="159">
        <f t="shared" si="7"/>
        <v>0</v>
      </c>
      <c r="AB34" s="160"/>
      <c r="AC34" s="2"/>
    </row>
    <row r="35" spans="1:31" ht="23.25" customHeight="1" x14ac:dyDescent="0.2">
      <c r="A35" s="189" t="s">
        <v>93</v>
      </c>
      <c r="B35" s="190"/>
      <c r="C35" s="266" t="s">
        <v>94</v>
      </c>
      <c r="D35" s="204"/>
      <c r="E35" s="210"/>
      <c r="F35" s="211"/>
      <c r="G35" s="211"/>
      <c r="H35" s="211"/>
      <c r="I35" s="211"/>
      <c r="J35" s="212"/>
      <c r="K35" s="178" t="str">
        <f>IF(C35="[Enter Rate]","",K34*C35)</f>
        <v/>
      </c>
      <c r="L35" s="179"/>
      <c r="M35" s="264" t="s">
        <v>95</v>
      </c>
      <c r="N35" s="176"/>
      <c r="O35" s="264" t="s">
        <v>95</v>
      </c>
      <c r="P35" s="176"/>
      <c r="Q35" s="264" t="s">
        <v>95</v>
      </c>
      <c r="R35" s="176"/>
      <c r="S35" s="264" t="s">
        <v>95</v>
      </c>
      <c r="T35" s="176"/>
      <c r="U35" s="264" t="s">
        <v>95</v>
      </c>
      <c r="V35" s="176"/>
      <c r="W35" s="264" t="s">
        <v>95</v>
      </c>
      <c r="X35" s="265"/>
      <c r="Y35" s="178" t="str">
        <f t="shared" si="6"/>
        <v/>
      </c>
      <c r="Z35" s="179"/>
      <c r="AA35" s="180" t="str">
        <f t="shared" si="7"/>
        <v/>
      </c>
      <c r="AB35" s="181"/>
      <c r="AC35" s="2"/>
    </row>
    <row r="36" spans="1:31" ht="23.25" customHeight="1" x14ac:dyDescent="0.2">
      <c r="A36" s="202" t="s">
        <v>96</v>
      </c>
      <c r="B36" s="203"/>
      <c r="C36" s="266" t="s">
        <v>94</v>
      </c>
      <c r="D36" s="204"/>
      <c r="E36" s="210"/>
      <c r="F36" s="211"/>
      <c r="G36" s="211"/>
      <c r="H36" s="211"/>
      <c r="I36" s="211"/>
      <c r="J36" s="212"/>
      <c r="K36" s="178" t="str">
        <f>IF(C36="[Enter Rate]","",K34*C36)</f>
        <v/>
      </c>
      <c r="L36" s="179"/>
      <c r="M36" s="264" t="s">
        <v>97</v>
      </c>
      <c r="N36" s="176"/>
      <c r="O36" s="264" t="s">
        <v>97</v>
      </c>
      <c r="P36" s="176"/>
      <c r="Q36" s="264" t="s">
        <v>97</v>
      </c>
      <c r="R36" s="176"/>
      <c r="S36" s="264" t="s">
        <v>97</v>
      </c>
      <c r="T36" s="176"/>
      <c r="U36" s="264" t="s">
        <v>97</v>
      </c>
      <c r="V36" s="176"/>
      <c r="W36" s="264" t="s">
        <v>97</v>
      </c>
      <c r="X36" s="265"/>
      <c r="Y36" s="178" t="str">
        <f t="shared" si="6"/>
        <v/>
      </c>
      <c r="Z36" s="179"/>
      <c r="AA36" s="180" t="str">
        <f t="shared" si="7"/>
        <v/>
      </c>
      <c r="AB36" s="181"/>
      <c r="AC36" s="2"/>
    </row>
    <row r="37" spans="1:31" ht="27" customHeight="1" x14ac:dyDescent="0.2">
      <c r="A37" s="258" t="s">
        <v>111</v>
      </c>
      <c r="B37" s="259"/>
      <c r="C37" s="259"/>
      <c r="D37" s="260"/>
      <c r="E37" s="213"/>
      <c r="F37" s="214"/>
      <c r="G37" s="214"/>
      <c r="H37" s="214"/>
      <c r="I37" s="214"/>
      <c r="J37" s="215"/>
      <c r="K37" s="178">
        <f>SUM(K34:L36)</f>
        <v>0</v>
      </c>
      <c r="L37" s="179"/>
      <c r="M37" s="163">
        <f>SUM(M34:N36)</f>
        <v>0</v>
      </c>
      <c r="N37" s="155"/>
      <c r="O37" s="163">
        <f>SUM(O34:P36)</f>
        <v>0</v>
      </c>
      <c r="P37" s="155"/>
      <c r="Q37" s="163">
        <f>SUM(Q34:R36)</f>
        <v>0</v>
      </c>
      <c r="R37" s="155"/>
      <c r="S37" s="163">
        <f>SUM(S34:T36)</f>
        <v>0</v>
      </c>
      <c r="T37" s="155"/>
      <c r="U37" s="163">
        <f>SUM(U34:V36)</f>
        <v>0</v>
      </c>
      <c r="V37" s="155"/>
      <c r="W37" s="163">
        <f>SUM(W34:X36)</f>
        <v>0</v>
      </c>
      <c r="X37" s="155"/>
      <c r="Y37" s="178">
        <f>SUM(Y34:Z36)</f>
        <v>0</v>
      </c>
      <c r="Z37" s="179"/>
      <c r="AA37" s="159">
        <f>IF(K37="","",(K37-Y37))</f>
        <v>0</v>
      </c>
      <c r="AB37" s="160"/>
      <c r="AC37" s="2"/>
    </row>
    <row r="38" spans="1:31" x14ac:dyDescent="0.2">
      <c r="A38" s="168" t="s">
        <v>99</v>
      </c>
      <c r="B38" s="169"/>
      <c r="C38" s="169"/>
      <c r="D38" s="169"/>
      <c r="E38" s="169"/>
      <c r="F38" s="169"/>
      <c r="G38" s="169"/>
      <c r="H38" s="169"/>
      <c r="I38" s="169"/>
      <c r="J38" s="169"/>
      <c r="K38" s="188"/>
      <c r="L38" s="188"/>
      <c r="M38" s="169"/>
      <c r="N38" s="169"/>
      <c r="O38" s="169"/>
      <c r="P38" s="169"/>
      <c r="Q38" s="169"/>
      <c r="R38" s="169"/>
      <c r="S38" s="169"/>
      <c r="T38" s="169"/>
      <c r="U38" s="169"/>
      <c r="V38" s="169"/>
      <c r="W38" s="169"/>
      <c r="X38" s="169"/>
      <c r="Y38" s="169"/>
      <c r="Z38" s="169"/>
      <c r="AA38" s="169"/>
      <c r="AB38" s="171"/>
      <c r="AC38" s="2"/>
    </row>
    <row r="39" spans="1:31" ht="25.5" customHeight="1" x14ac:dyDescent="0.2">
      <c r="A39" s="189" t="s">
        <v>100</v>
      </c>
      <c r="B39" s="190"/>
      <c r="C39" s="190"/>
      <c r="D39" s="191"/>
      <c r="E39" s="173"/>
      <c r="F39" s="174"/>
      <c r="G39" s="174"/>
      <c r="H39" s="174"/>
      <c r="I39" s="174"/>
      <c r="J39" s="175"/>
      <c r="K39" s="192" t="s">
        <v>101</v>
      </c>
      <c r="L39" s="193"/>
      <c r="M39" s="176" t="s">
        <v>102</v>
      </c>
      <c r="N39" s="177"/>
      <c r="O39" s="182" t="s">
        <v>103</v>
      </c>
      <c r="P39" s="183"/>
      <c r="Q39" s="182" t="s">
        <v>103</v>
      </c>
      <c r="R39" s="183"/>
      <c r="S39" s="182" t="s">
        <v>103</v>
      </c>
      <c r="T39" s="183"/>
      <c r="U39" s="182" t="s">
        <v>103</v>
      </c>
      <c r="V39" s="183"/>
      <c r="W39" s="182" t="s">
        <v>103</v>
      </c>
      <c r="X39" s="183"/>
      <c r="Y39" s="184">
        <f>IF(K39="","",SUM(M39:X39))</f>
        <v>0</v>
      </c>
      <c r="Z39" s="185"/>
      <c r="AA39" s="186" t="str">
        <f>IF(K39="[Enter Indirect]","",(K39-Y39))</f>
        <v/>
      </c>
      <c r="AB39" s="187"/>
      <c r="AC39" s="2"/>
    </row>
    <row r="40" spans="1:31" ht="15" customHeight="1" x14ac:dyDescent="0.2">
      <c r="A40" s="164" t="s">
        <v>104</v>
      </c>
      <c r="B40" s="165"/>
      <c r="C40" s="165"/>
      <c r="D40" s="165"/>
      <c r="E40" s="165"/>
      <c r="F40" s="165"/>
      <c r="G40" s="165"/>
      <c r="H40" s="165"/>
      <c r="I40" s="165"/>
      <c r="J40" s="165"/>
      <c r="K40" s="166" t="str">
        <f>IF(K39="[Enter Indirect]","",IF(M39&lt;=(0.1*M37),"No","Yes; please revise."))</f>
        <v/>
      </c>
      <c r="L40" s="166"/>
      <c r="M40" s="166"/>
      <c r="N40" s="166"/>
      <c r="O40" s="166"/>
      <c r="P40" s="166"/>
      <c r="Q40" s="166"/>
      <c r="R40" s="166"/>
      <c r="S40" s="166"/>
      <c r="T40" s="166"/>
      <c r="U40" s="166"/>
      <c r="V40" s="166"/>
      <c r="W40" s="166"/>
      <c r="X40" s="166"/>
      <c r="Y40" s="166"/>
      <c r="Z40" s="166"/>
      <c r="AA40" s="166"/>
      <c r="AB40" s="167"/>
      <c r="AC40" s="2"/>
    </row>
    <row r="41" spans="1:31" x14ac:dyDescent="0.2">
      <c r="A41" s="168" t="s">
        <v>64</v>
      </c>
      <c r="B41" s="169"/>
      <c r="C41" s="169"/>
      <c r="D41" s="169"/>
      <c r="E41" s="169"/>
      <c r="F41" s="169"/>
      <c r="G41" s="169"/>
      <c r="H41" s="169"/>
      <c r="I41" s="169"/>
      <c r="J41" s="169"/>
      <c r="K41" s="170"/>
      <c r="L41" s="170"/>
      <c r="M41" s="169"/>
      <c r="N41" s="169"/>
      <c r="O41" s="169"/>
      <c r="P41" s="169"/>
      <c r="Q41" s="169"/>
      <c r="R41" s="169"/>
      <c r="S41" s="169"/>
      <c r="T41" s="169"/>
      <c r="U41" s="169"/>
      <c r="V41" s="169"/>
      <c r="W41" s="169"/>
      <c r="X41" s="169"/>
      <c r="Y41" s="169"/>
      <c r="Z41" s="169"/>
      <c r="AA41" s="169"/>
      <c r="AB41" s="171"/>
      <c r="AC41" s="2"/>
    </row>
    <row r="42" spans="1:31" ht="25.5" customHeight="1" thickBot="1" x14ac:dyDescent="0.25">
      <c r="A42" s="261" t="s">
        <v>112</v>
      </c>
      <c r="B42" s="261"/>
      <c r="C42" s="261"/>
      <c r="D42" s="261"/>
      <c r="E42" s="173"/>
      <c r="F42" s="174"/>
      <c r="G42" s="174"/>
      <c r="H42" s="174"/>
      <c r="I42" s="174"/>
      <c r="J42" s="175"/>
      <c r="K42" s="157">
        <f>IF(K34="","",SUM(K37,K39))</f>
        <v>0</v>
      </c>
      <c r="L42" s="158"/>
      <c r="M42" s="163">
        <f>IF(M34="","",SUM(M37,M39))</f>
        <v>0</v>
      </c>
      <c r="N42" s="155"/>
      <c r="O42" s="155">
        <f>IF(O34="","",SUM(O37,O39))</f>
        <v>0</v>
      </c>
      <c r="P42" s="155"/>
      <c r="Q42" s="155">
        <f>IF(Q34="","",SUM(Q37,Q39))</f>
        <v>0</v>
      </c>
      <c r="R42" s="155"/>
      <c r="S42" s="155">
        <f>IF(S34="","",SUM(S37,S39))</f>
        <v>0</v>
      </c>
      <c r="T42" s="155"/>
      <c r="U42" s="155">
        <f>IF(U34="","",SUM(U37,U39))</f>
        <v>0</v>
      </c>
      <c r="V42" s="155"/>
      <c r="W42" s="155">
        <f>IF(W34="","",SUM(W37,W39))</f>
        <v>0</v>
      </c>
      <c r="X42" s="156"/>
      <c r="Y42" s="157">
        <f>IF(Y34="","",SUM(Y37,Y39))</f>
        <v>0</v>
      </c>
      <c r="Z42" s="158"/>
      <c r="AA42" s="159">
        <f>IF(K42="","",(K42-Y42))</f>
        <v>0</v>
      </c>
      <c r="AB42" s="160"/>
      <c r="AC42" s="2"/>
    </row>
    <row r="43" spans="1:3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x14ac:dyDescent="0.2">
      <c r="A44" s="161" t="s">
        <v>71</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row>
    <row r="45" spans="1:31" s="6" customFormat="1" ht="14.25" customHeight="1" x14ac:dyDescent="0.2">
      <c r="A45" s="76" t="s">
        <v>113</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49"/>
      <c r="AD45" s="49"/>
      <c r="AE45" s="49"/>
    </row>
    <row r="46" spans="1:31" ht="25.5" customHeight="1" x14ac:dyDescent="0.2">
      <c r="A46" s="154" t="s">
        <v>106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28"/>
      <c r="AD46" s="27"/>
      <c r="AE46" s="27"/>
    </row>
    <row r="47" spans="1:31" ht="13.5" customHeight="1" x14ac:dyDescent="0.2">
      <c r="A47" s="154" t="s">
        <v>107</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28"/>
      <c r="AD47" s="27"/>
      <c r="AE47" s="27"/>
    </row>
    <row r="48" spans="1:31" ht="12" customHeight="1" x14ac:dyDescent="0.2">
      <c r="A48" s="154" t="s">
        <v>286</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28"/>
      <c r="AD48" s="27"/>
      <c r="AE48" s="27"/>
    </row>
    <row r="49" spans="1:31" ht="16.149999999999999" customHeight="1" x14ac:dyDescent="0.2">
      <c r="A49" s="154" t="s">
        <v>287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28"/>
      <c r="AD49" s="27"/>
      <c r="AE49" s="27"/>
    </row>
    <row r="50" spans="1:31" ht="26.65" customHeight="1" x14ac:dyDescent="0.2">
      <c r="A50" s="154" t="s">
        <v>302</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row>
  </sheetData>
  <sheetProtection algorithmName="SHA-512" hashValue="ooxckEMLCMe9pQaU8z4AXTUXr7PcYIJxS6r2YY3p4rlia2eeZrO7SYpLmGGVUiH6XcF3GgcXV9pWcOX6Z8iTqg==" saltValue="FIu3wZCq7vcYl55H2qycXg==" spinCount="100000" sheet="1" selectLockedCells="1"/>
  <mergeCells count="406">
    <mergeCell ref="A50:AB50"/>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 ref="U39:V39"/>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C36:D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11:D11"/>
    <mergeCell ref="E11:F11"/>
    <mergeCell ref="I11:J11"/>
    <mergeCell ref="K11:L11"/>
    <mergeCell ref="M11:N11"/>
    <mergeCell ref="O11:P11"/>
    <mergeCell ref="Q11:R11"/>
    <mergeCell ref="S11:T11"/>
    <mergeCell ref="G11:H11"/>
    <mergeCell ref="U15:V15"/>
    <mergeCell ref="S18:T18"/>
    <mergeCell ref="S14:T14"/>
    <mergeCell ref="E18:F18"/>
    <mergeCell ref="G18:H18"/>
    <mergeCell ref="I18:J18"/>
    <mergeCell ref="A21:D21"/>
    <mergeCell ref="E21:F21"/>
    <mergeCell ref="G21:H21"/>
    <mergeCell ref="K16:L16"/>
    <mergeCell ref="U16:V16"/>
    <mergeCell ref="A19:D19"/>
    <mergeCell ref="E19:F19"/>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A49:AB49"/>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80" orientation="landscape" r:id="rId1"/>
  <headerFooter>
    <oddFooter xml:space="preserve">&amp;LAppendix B (Required Forms), Exhibit 14 (Proposed 
Budget)&amp;RPage &amp;P
</oddFooter>
  </headerFooter>
  <rowBreaks count="1" manualBreakCount="1">
    <brk id="2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zoomScaleNormal="100" workbookViewId="0">
      <selection activeCell="J59" sqref="J59"/>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14 Budget Cover Page'!A2)</f>
        <v>Program Services:</v>
      </c>
      <c r="E1" s="254" t="str">
        <f>T('Exhibit 14 Budget Cover Page'!G2)</f>
        <v>Long Term Care Facility Citation Penalty Account- Special Deposit Fund</v>
      </c>
      <c r="F1" s="254"/>
      <c r="G1" s="254"/>
      <c r="H1" s="254"/>
      <c r="I1" s="254"/>
      <c r="J1" s="254"/>
      <c r="K1" s="254"/>
      <c r="L1" s="254"/>
      <c r="M1" s="254"/>
      <c r="N1" s="254"/>
      <c r="O1" s="254"/>
      <c r="P1" s="254"/>
      <c r="Q1" s="254"/>
      <c r="R1" s="254"/>
      <c r="S1" s="254"/>
      <c r="T1" s="254"/>
      <c r="U1" s="254"/>
      <c r="V1" s="254"/>
      <c r="W1" s="254"/>
    </row>
    <row r="2" spans="1:28" ht="21.95" customHeight="1" x14ac:dyDescent="0.2">
      <c r="A2" s="7" t="str">
        <f>T('Exhibit 14 Budget Cover Page'!A4)</f>
        <v>Fiscal Year:</v>
      </c>
      <c r="E2" s="125" t="str">
        <f>T('Exhibit 14 Budget Cover Page'!G4:AK4)</f>
        <v>2023-24</v>
      </c>
      <c r="F2" s="125"/>
      <c r="G2" s="125"/>
      <c r="H2" s="125"/>
      <c r="I2" s="125"/>
      <c r="J2" s="125"/>
      <c r="K2" s="125"/>
      <c r="L2" s="125"/>
      <c r="M2" s="125"/>
      <c r="N2" s="125"/>
      <c r="O2" s="125"/>
      <c r="P2" s="125"/>
      <c r="Q2" s="125"/>
      <c r="R2" s="125"/>
      <c r="S2" s="125"/>
      <c r="T2" s="125"/>
      <c r="U2" s="125"/>
      <c r="V2" s="125"/>
      <c r="W2" s="125"/>
    </row>
    <row r="3" spans="1:28" s="6" customFormat="1" ht="21.95" hidden="1" customHeight="1" x14ac:dyDescent="0.2">
      <c r="A3" s="11" t="str">
        <f>T('Exhibit 14 Budget Cover Page'!A5)</f>
        <v>Subaward Number:</v>
      </c>
      <c r="B3" s="11"/>
      <c r="C3" s="11"/>
      <c r="D3" s="11"/>
      <c r="E3" s="255" t="str">
        <f>T('Exhibit 14 Budget Cover Page'!G5:AK5)</f>
        <v>[Enter Subaward Number]</v>
      </c>
      <c r="F3" s="255"/>
      <c r="G3" s="255"/>
      <c r="H3" s="255"/>
      <c r="I3" s="255"/>
      <c r="J3" s="255"/>
      <c r="K3" s="255"/>
      <c r="L3" s="255"/>
      <c r="M3" s="255"/>
      <c r="N3" s="255"/>
      <c r="O3" s="255"/>
      <c r="P3" s="255"/>
      <c r="Q3" s="255"/>
      <c r="R3" s="255"/>
      <c r="S3" s="255"/>
      <c r="T3" s="255"/>
      <c r="U3" s="255"/>
      <c r="V3" s="255"/>
      <c r="W3" s="255"/>
      <c r="X3" s="10"/>
      <c r="Y3" s="10"/>
      <c r="Z3" s="10"/>
      <c r="AA3" s="10"/>
      <c r="AB3" s="10"/>
    </row>
    <row r="4" spans="1:28" s="12" customFormat="1" ht="21.95" hidden="1" customHeight="1" x14ac:dyDescent="0.2">
      <c r="A4" s="11" t="s">
        <v>20</v>
      </c>
      <c r="B4" s="11"/>
      <c r="C4" s="11"/>
      <c r="D4" s="11"/>
      <c r="E4" s="255" t="str">
        <f>T('Exhibit 14 Budget Cover Page'!G6:L6)</f>
        <v>N/A</v>
      </c>
      <c r="F4" s="255"/>
      <c r="G4" s="255"/>
      <c r="H4" s="255"/>
      <c r="I4" s="255"/>
      <c r="J4" s="255"/>
      <c r="K4" s="255"/>
      <c r="L4" s="255"/>
      <c r="M4" s="255"/>
      <c r="N4" s="255"/>
      <c r="O4" s="300" t="s">
        <v>22</v>
      </c>
      <c r="P4" s="300"/>
      <c r="Q4" s="300"/>
      <c r="R4" s="300"/>
      <c r="S4" s="131" t="str">
        <f>T('Exhibit 14 Budget Cover Page'!Z6:AF6)</f>
        <v>N/A</v>
      </c>
      <c r="T4" s="131"/>
      <c r="U4" s="131"/>
      <c r="V4" s="131"/>
      <c r="W4" s="131"/>
      <c r="X4" s="17"/>
      <c r="Y4" s="17"/>
      <c r="Z4" s="17"/>
      <c r="AA4" s="17"/>
      <c r="AB4" s="17"/>
    </row>
    <row r="5" spans="1:28" ht="21.95" customHeight="1" x14ac:dyDescent="0.2">
      <c r="A5" s="7" t="str">
        <f>T('Exhibit 14 Budget Cover Page'!A7:F7)</f>
        <v>BIDDER'S Legal Name:</v>
      </c>
      <c r="B5" s="1"/>
      <c r="C5" s="1"/>
      <c r="D5" s="1"/>
      <c r="E5" s="131" t="str">
        <f>T('Exhibit 14 Budget Cover Page'!G7:AK7)</f>
        <v>[Enter Legal Name]</v>
      </c>
      <c r="F5" s="131"/>
      <c r="G5" s="131"/>
      <c r="H5" s="131"/>
      <c r="I5" s="131"/>
      <c r="J5" s="131"/>
      <c r="K5" s="131"/>
      <c r="L5" s="131"/>
      <c r="M5" s="131"/>
      <c r="N5" s="131"/>
      <c r="O5" s="131"/>
      <c r="P5" s="131"/>
      <c r="Q5" s="131"/>
      <c r="R5" s="131"/>
      <c r="S5" s="131"/>
      <c r="T5" s="131"/>
      <c r="U5" s="131"/>
      <c r="V5" s="131"/>
      <c r="W5" s="131"/>
    </row>
    <row r="6" spans="1:28" ht="25.5" customHeight="1" thickBot="1" x14ac:dyDescent="0.25">
      <c r="A6" s="132" t="s">
        <v>114</v>
      </c>
      <c r="B6" s="132"/>
      <c r="C6" s="132"/>
      <c r="D6" s="132"/>
      <c r="E6" s="132"/>
      <c r="F6" s="132"/>
      <c r="G6" s="132"/>
      <c r="H6" s="132"/>
      <c r="I6" s="132"/>
      <c r="J6" s="132"/>
      <c r="K6" s="132"/>
      <c r="L6" s="132"/>
      <c r="M6" s="132"/>
      <c r="N6" s="132"/>
      <c r="O6" s="132"/>
      <c r="P6" s="132"/>
      <c r="Q6" s="132"/>
      <c r="R6" s="132"/>
      <c r="S6" s="132"/>
      <c r="T6" s="132"/>
      <c r="U6" s="132"/>
      <c r="V6" s="132"/>
      <c r="W6" s="132"/>
    </row>
    <row r="7" spans="1:28" ht="21" customHeight="1" x14ac:dyDescent="0.2">
      <c r="A7" s="293" t="s">
        <v>115</v>
      </c>
      <c r="B7" s="294"/>
      <c r="C7" s="294"/>
      <c r="D7" s="294"/>
      <c r="E7" s="294"/>
      <c r="F7" s="236" t="s">
        <v>116</v>
      </c>
      <c r="G7" s="236"/>
      <c r="H7" s="236" t="s">
        <v>117</v>
      </c>
      <c r="I7" s="236"/>
      <c r="J7" s="236" t="s">
        <v>118</v>
      </c>
      <c r="K7" s="236"/>
      <c r="L7" s="236" t="s">
        <v>119</v>
      </c>
      <c r="M7" s="238"/>
      <c r="N7" s="239" t="s">
        <v>120</v>
      </c>
      <c r="O7" s="240"/>
      <c r="P7" s="299" t="s">
        <v>284</v>
      </c>
      <c r="Q7" s="248"/>
      <c r="R7" s="248"/>
      <c r="S7" s="249"/>
      <c r="T7" s="239" t="s">
        <v>121</v>
      </c>
      <c r="U7" s="240"/>
      <c r="V7" s="243" t="s">
        <v>122</v>
      </c>
      <c r="W7" s="244"/>
    </row>
    <row r="8" spans="1:28" ht="37.5" customHeight="1" x14ac:dyDescent="0.2">
      <c r="A8" s="295"/>
      <c r="B8" s="296"/>
      <c r="C8" s="296"/>
      <c r="D8" s="296"/>
      <c r="E8" s="296"/>
      <c r="F8" s="236"/>
      <c r="G8" s="236"/>
      <c r="H8" s="236"/>
      <c r="I8" s="236"/>
      <c r="J8" s="236"/>
      <c r="K8" s="236"/>
      <c r="L8" s="236"/>
      <c r="M8" s="238"/>
      <c r="N8" s="241"/>
      <c r="O8" s="242"/>
      <c r="P8" s="236" t="s">
        <v>123</v>
      </c>
      <c r="Q8" s="236"/>
      <c r="R8" s="236" t="s">
        <v>82</v>
      </c>
      <c r="S8" s="236"/>
      <c r="T8" s="241"/>
      <c r="U8" s="242"/>
      <c r="V8" s="241"/>
      <c r="W8" s="250"/>
    </row>
    <row r="9" spans="1:28" s="3" customFormat="1" ht="21.95" customHeight="1" x14ac:dyDescent="0.15">
      <c r="A9" s="297"/>
      <c r="B9" s="298"/>
      <c r="C9" s="298"/>
      <c r="D9" s="298"/>
      <c r="E9" s="298"/>
      <c r="F9" s="236"/>
      <c r="G9" s="236"/>
      <c r="H9" s="236"/>
      <c r="I9" s="236"/>
      <c r="J9" s="236"/>
      <c r="K9" s="236"/>
      <c r="L9" s="236"/>
      <c r="M9" s="238"/>
      <c r="N9" s="252" t="s">
        <v>124</v>
      </c>
      <c r="O9" s="253"/>
      <c r="P9" s="236" t="s">
        <v>125</v>
      </c>
      <c r="Q9" s="237"/>
      <c r="R9" s="236" t="s">
        <v>125</v>
      </c>
      <c r="S9" s="237"/>
      <c r="T9" s="252" t="s">
        <v>126</v>
      </c>
      <c r="U9" s="253"/>
      <c r="V9" s="252" t="s">
        <v>127</v>
      </c>
      <c r="W9" s="246"/>
    </row>
    <row r="10" spans="1:28"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71"/>
    </row>
    <row r="11" spans="1:28" ht="20.25" customHeight="1" x14ac:dyDescent="0.2">
      <c r="A11" s="287" t="s">
        <v>91</v>
      </c>
      <c r="B11" s="288"/>
      <c r="C11" s="288"/>
      <c r="D11" s="288"/>
      <c r="E11" s="289"/>
      <c r="F11" s="290"/>
      <c r="G11" s="290"/>
      <c r="H11" s="229"/>
      <c r="I11" s="229"/>
      <c r="J11" s="223"/>
      <c r="K11" s="223"/>
      <c r="L11" s="291"/>
      <c r="M11" s="292"/>
      <c r="N11" s="178" t="str">
        <f>IF(F11="","",F11*H11*J11*L11)</f>
        <v/>
      </c>
      <c r="O11" s="179"/>
      <c r="P11" s="199"/>
      <c r="Q11" s="199"/>
      <c r="R11" s="199"/>
      <c r="S11" s="199"/>
      <c r="T11" s="178" t="str">
        <f>IF(P11="","",(SUM(P11,R11)))</f>
        <v/>
      </c>
      <c r="U11" s="179"/>
      <c r="V11" s="187" t="str">
        <f t="shared" ref="V11:V19" si="0">IF(N11="","",N11-T11)</f>
        <v/>
      </c>
      <c r="W11" s="181"/>
    </row>
    <row r="12" spans="1:28" s="1" customFormat="1" ht="20.25" customHeight="1" x14ac:dyDescent="0.2">
      <c r="A12" s="287" t="s">
        <v>91</v>
      </c>
      <c r="B12" s="288"/>
      <c r="C12" s="288"/>
      <c r="D12" s="288"/>
      <c r="E12" s="289"/>
      <c r="F12" s="290"/>
      <c r="G12" s="290"/>
      <c r="H12" s="229"/>
      <c r="I12" s="229"/>
      <c r="J12" s="223"/>
      <c r="K12" s="223"/>
      <c r="L12" s="291"/>
      <c r="M12" s="292"/>
      <c r="N12" s="178" t="str">
        <f t="shared" ref="N12:N19" si="1">IF(F12="","",F12*H12*J12*L12)</f>
        <v/>
      </c>
      <c r="O12" s="179"/>
      <c r="P12" s="199"/>
      <c r="Q12" s="199"/>
      <c r="R12" s="199"/>
      <c r="S12" s="199"/>
      <c r="T12" s="178" t="str">
        <f t="shared" ref="T12:T19" si="2">IF(P12="","",(SUM(P12,R12)))</f>
        <v/>
      </c>
      <c r="U12" s="179"/>
      <c r="V12" s="187" t="str">
        <f t="shared" si="0"/>
        <v/>
      </c>
      <c r="W12" s="181"/>
    </row>
    <row r="13" spans="1:28" ht="20.25" customHeight="1" x14ac:dyDescent="0.2">
      <c r="A13" s="287" t="s">
        <v>91</v>
      </c>
      <c r="B13" s="288"/>
      <c r="C13" s="288"/>
      <c r="D13" s="288"/>
      <c r="E13" s="289"/>
      <c r="F13" s="290"/>
      <c r="G13" s="290"/>
      <c r="H13" s="229"/>
      <c r="I13" s="229"/>
      <c r="J13" s="223"/>
      <c r="K13" s="223"/>
      <c r="L13" s="291"/>
      <c r="M13" s="292"/>
      <c r="N13" s="178" t="str">
        <f t="shared" si="1"/>
        <v/>
      </c>
      <c r="O13" s="179"/>
      <c r="P13" s="199"/>
      <c r="Q13" s="199"/>
      <c r="R13" s="199"/>
      <c r="S13" s="199"/>
      <c r="T13" s="178" t="str">
        <f t="shared" si="2"/>
        <v/>
      </c>
      <c r="U13" s="179"/>
      <c r="V13" s="187" t="str">
        <f t="shared" si="0"/>
        <v/>
      </c>
      <c r="W13" s="181"/>
    </row>
    <row r="14" spans="1:28" ht="20.25" customHeight="1" x14ac:dyDescent="0.2">
      <c r="A14" s="287" t="s">
        <v>91</v>
      </c>
      <c r="B14" s="288"/>
      <c r="C14" s="288"/>
      <c r="D14" s="288"/>
      <c r="E14" s="289"/>
      <c r="F14" s="290"/>
      <c r="G14" s="290"/>
      <c r="H14" s="229"/>
      <c r="I14" s="229"/>
      <c r="J14" s="223"/>
      <c r="K14" s="223"/>
      <c r="L14" s="291"/>
      <c r="M14" s="292"/>
      <c r="N14" s="178" t="str">
        <f t="shared" si="1"/>
        <v/>
      </c>
      <c r="O14" s="179"/>
      <c r="P14" s="199"/>
      <c r="Q14" s="199"/>
      <c r="R14" s="199"/>
      <c r="S14" s="199"/>
      <c r="T14" s="178" t="str">
        <f t="shared" si="2"/>
        <v/>
      </c>
      <c r="U14" s="179"/>
      <c r="V14" s="187" t="str">
        <f t="shared" si="0"/>
        <v/>
      </c>
      <c r="W14" s="181"/>
    </row>
    <row r="15" spans="1:28" ht="20.25" customHeight="1" x14ac:dyDescent="0.2">
      <c r="A15" s="287" t="s">
        <v>91</v>
      </c>
      <c r="B15" s="288"/>
      <c r="C15" s="288"/>
      <c r="D15" s="288"/>
      <c r="E15" s="289"/>
      <c r="F15" s="290"/>
      <c r="G15" s="290"/>
      <c r="H15" s="229"/>
      <c r="I15" s="229"/>
      <c r="J15" s="223"/>
      <c r="K15" s="223"/>
      <c r="L15" s="291"/>
      <c r="M15" s="292"/>
      <c r="N15" s="178" t="str">
        <f t="shared" si="1"/>
        <v/>
      </c>
      <c r="O15" s="179"/>
      <c r="P15" s="199"/>
      <c r="Q15" s="199"/>
      <c r="R15" s="199"/>
      <c r="S15" s="199"/>
      <c r="T15" s="178" t="str">
        <f t="shared" si="2"/>
        <v/>
      </c>
      <c r="U15" s="179"/>
      <c r="V15" s="187" t="str">
        <f t="shared" si="0"/>
        <v/>
      </c>
      <c r="W15" s="181"/>
    </row>
    <row r="16" spans="1:28" ht="20.25" customHeight="1" x14ac:dyDescent="0.2">
      <c r="A16" s="287" t="s">
        <v>91</v>
      </c>
      <c r="B16" s="288"/>
      <c r="C16" s="288"/>
      <c r="D16" s="288"/>
      <c r="E16" s="289"/>
      <c r="F16" s="290"/>
      <c r="G16" s="290"/>
      <c r="H16" s="229"/>
      <c r="I16" s="229"/>
      <c r="J16" s="223"/>
      <c r="K16" s="223"/>
      <c r="L16" s="291"/>
      <c r="M16" s="292"/>
      <c r="N16" s="178" t="str">
        <f t="shared" si="1"/>
        <v/>
      </c>
      <c r="O16" s="179"/>
      <c r="P16" s="199"/>
      <c r="Q16" s="199"/>
      <c r="R16" s="199"/>
      <c r="S16" s="199"/>
      <c r="T16" s="178" t="str">
        <f t="shared" si="2"/>
        <v/>
      </c>
      <c r="U16" s="179"/>
      <c r="V16" s="187" t="str">
        <f t="shared" si="0"/>
        <v/>
      </c>
      <c r="W16" s="181"/>
    </row>
    <row r="17" spans="1:31" s="1" customFormat="1" ht="20.25" customHeight="1" x14ac:dyDescent="0.2">
      <c r="A17" s="287" t="s">
        <v>91</v>
      </c>
      <c r="B17" s="288"/>
      <c r="C17" s="288"/>
      <c r="D17" s="288"/>
      <c r="E17" s="289"/>
      <c r="F17" s="290"/>
      <c r="G17" s="290"/>
      <c r="H17" s="229"/>
      <c r="I17" s="229"/>
      <c r="J17" s="223"/>
      <c r="K17" s="223"/>
      <c r="L17" s="291"/>
      <c r="M17" s="292"/>
      <c r="N17" s="178" t="str">
        <f t="shared" si="1"/>
        <v/>
      </c>
      <c r="O17" s="179"/>
      <c r="P17" s="199"/>
      <c r="Q17" s="199"/>
      <c r="R17" s="199"/>
      <c r="S17" s="199"/>
      <c r="T17" s="178" t="str">
        <f t="shared" si="2"/>
        <v/>
      </c>
      <c r="U17" s="179"/>
      <c r="V17" s="187" t="str">
        <f t="shared" si="0"/>
        <v/>
      </c>
      <c r="W17" s="181"/>
    </row>
    <row r="18" spans="1:31" s="1" customFormat="1" ht="20.25" customHeight="1" x14ac:dyDescent="0.2">
      <c r="A18" s="287" t="s">
        <v>91</v>
      </c>
      <c r="B18" s="288"/>
      <c r="C18" s="288"/>
      <c r="D18" s="288"/>
      <c r="E18" s="289"/>
      <c r="F18" s="290"/>
      <c r="G18" s="290"/>
      <c r="H18" s="229"/>
      <c r="I18" s="229"/>
      <c r="J18" s="223"/>
      <c r="K18" s="223"/>
      <c r="L18" s="291"/>
      <c r="M18" s="292"/>
      <c r="N18" s="178" t="str">
        <f t="shared" si="1"/>
        <v/>
      </c>
      <c r="O18" s="179"/>
      <c r="P18" s="199"/>
      <c r="Q18" s="199"/>
      <c r="R18" s="199"/>
      <c r="S18" s="199"/>
      <c r="T18" s="178" t="str">
        <f t="shared" si="2"/>
        <v/>
      </c>
      <c r="U18" s="179"/>
      <c r="V18" s="187" t="str">
        <f t="shared" si="0"/>
        <v/>
      </c>
      <c r="W18" s="181"/>
    </row>
    <row r="19" spans="1:31" s="1" customFormat="1" ht="20.25" customHeight="1" x14ac:dyDescent="0.2">
      <c r="A19" s="287" t="s">
        <v>91</v>
      </c>
      <c r="B19" s="288"/>
      <c r="C19" s="288"/>
      <c r="D19" s="288"/>
      <c r="E19" s="289"/>
      <c r="F19" s="290"/>
      <c r="G19" s="290"/>
      <c r="H19" s="229"/>
      <c r="I19" s="229"/>
      <c r="J19" s="223"/>
      <c r="K19" s="223"/>
      <c r="L19" s="291"/>
      <c r="M19" s="292"/>
      <c r="N19" s="178" t="str">
        <f t="shared" si="1"/>
        <v/>
      </c>
      <c r="O19" s="179"/>
      <c r="P19" s="199"/>
      <c r="Q19" s="199"/>
      <c r="R19" s="199"/>
      <c r="S19" s="199"/>
      <c r="T19" s="178" t="str">
        <f t="shared" si="2"/>
        <v/>
      </c>
      <c r="U19" s="179"/>
      <c r="V19" s="187" t="str">
        <f t="shared" si="0"/>
        <v/>
      </c>
      <c r="W19" s="181"/>
    </row>
    <row r="20" spans="1:31" ht="18" customHeight="1" x14ac:dyDescent="0.2">
      <c r="A20" s="281" t="s">
        <v>128</v>
      </c>
      <c r="B20" s="282"/>
      <c r="C20" s="282"/>
      <c r="D20" s="282"/>
      <c r="E20" s="283"/>
      <c r="F20" s="284"/>
      <c r="G20" s="285"/>
      <c r="H20" s="285"/>
      <c r="I20" s="285"/>
      <c r="J20" s="285"/>
      <c r="K20" s="285"/>
      <c r="L20" s="285"/>
      <c r="M20" s="286"/>
      <c r="N20" s="178">
        <f>SUM(N11:O19)</f>
        <v>0</v>
      </c>
      <c r="O20" s="179"/>
      <c r="P20" s="155">
        <f>SUM(P11:Q19)</f>
        <v>0</v>
      </c>
      <c r="Q20" s="155"/>
      <c r="R20" s="155">
        <f>SUM(R11:S19)</f>
        <v>0</v>
      </c>
      <c r="S20" s="155"/>
      <c r="T20" s="178">
        <f>SUM(P20,R20)</f>
        <v>0</v>
      </c>
      <c r="U20" s="179"/>
      <c r="V20" s="272">
        <f>N20-T20</f>
        <v>0</v>
      </c>
      <c r="W20" s="160"/>
    </row>
    <row r="21" spans="1:31" x14ac:dyDescent="0.2">
      <c r="A21" s="168" t="s">
        <v>99</v>
      </c>
      <c r="B21" s="169"/>
      <c r="C21" s="169"/>
      <c r="D21" s="169"/>
      <c r="E21" s="169"/>
      <c r="F21" s="169"/>
      <c r="G21" s="169"/>
      <c r="H21" s="169"/>
      <c r="I21" s="169"/>
      <c r="J21" s="169"/>
      <c r="K21" s="169"/>
      <c r="L21" s="169"/>
      <c r="M21" s="169"/>
      <c r="N21" s="169"/>
      <c r="O21" s="169"/>
      <c r="P21" s="169"/>
      <c r="Q21" s="169"/>
      <c r="R21" s="169"/>
      <c r="S21" s="169"/>
      <c r="T21" s="169"/>
      <c r="U21" s="169"/>
      <c r="V21" s="169"/>
      <c r="W21" s="171"/>
    </row>
    <row r="22" spans="1:31" ht="26.25" customHeight="1" x14ac:dyDescent="0.2">
      <c r="A22" s="273" t="s">
        <v>129</v>
      </c>
      <c r="B22" s="273"/>
      <c r="C22" s="273"/>
      <c r="D22" s="273"/>
      <c r="E22" s="273"/>
      <c r="F22" s="173"/>
      <c r="G22" s="174"/>
      <c r="H22" s="174"/>
      <c r="I22" s="174"/>
      <c r="J22" s="174"/>
      <c r="K22" s="174"/>
      <c r="L22" s="174"/>
      <c r="M22" s="175"/>
      <c r="N22" s="274"/>
      <c r="O22" s="275"/>
      <c r="P22" s="276" t="s">
        <v>103</v>
      </c>
      <c r="Q22" s="182"/>
      <c r="R22" s="276" t="s">
        <v>103</v>
      </c>
      <c r="S22" s="182"/>
      <c r="T22" s="277">
        <f>IF(P22="[Complete as applicable]","",(SUM(P22,R22)))</f>
        <v>0</v>
      </c>
      <c r="U22" s="278"/>
      <c r="V22" s="279">
        <f>IF(N22="[Enter Indirect]","",N22-T22)</f>
        <v>0</v>
      </c>
      <c r="W22" s="280"/>
    </row>
    <row r="23" spans="1:31" ht="12.75" customHeight="1" x14ac:dyDescent="0.2">
      <c r="A23" s="168" t="s">
        <v>64</v>
      </c>
      <c r="B23" s="169"/>
      <c r="C23" s="169"/>
      <c r="D23" s="169"/>
      <c r="E23" s="169"/>
      <c r="F23" s="169"/>
      <c r="G23" s="169"/>
      <c r="H23" s="169"/>
      <c r="I23" s="169"/>
      <c r="J23" s="169"/>
      <c r="K23" s="169"/>
      <c r="L23" s="169"/>
      <c r="M23" s="169"/>
      <c r="N23" s="169"/>
      <c r="O23" s="169"/>
      <c r="P23" s="169"/>
      <c r="Q23" s="169"/>
      <c r="R23" s="169"/>
      <c r="S23" s="169"/>
      <c r="T23" s="169"/>
      <c r="U23" s="169"/>
      <c r="V23" s="169"/>
      <c r="W23" s="171"/>
    </row>
    <row r="24" spans="1:31" ht="18" customHeight="1" thickBot="1" x14ac:dyDescent="0.25">
      <c r="A24" s="267" t="s">
        <v>130</v>
      </c>
      <c r="B24" s="268"/>
      <c r="C24" s="268"/>
      <c r="D24" s="268"/>
      <c r="E24" s="268"/>
      <c r="F24" s="269"/>
      <c r="G24" s="270"/>
      <c r="H24" s="270"/>
      <c r="I24" s="270"/>
      <c r="J24" s="270"/>
      <c r="K24" s="270"/>
      <c r="L24" s="270"/>
      <c r="M24" s="271"/>
      <c r="N24" s="157">
        <f>SUM(N20,N22)</f>
        <v>0</v>
      </c>
      <c r="O24" s="158"/>
      <c r="P24" s="155">
        <f>SUM(P20,P22)</f>
        <v>0</v>
      </c>
      <c r="Q24" s="155"/>
      <c r="R24" s="155">
        <f>SUM(R20,R22)</f>
        <v>0</v>
      </c>
      <c r="S24" s="155"/>
      <c r="T24" s="157">
        <f>SUM(T20,T22)</f>
        <v>0</v>
      </c>
      <c r="U24" s="158"/>
      <c r="V24" s="272">
        <f>IF(N24="","",N24-T24)</f>
        <v>0</v>
      </c>
      <c r="W24" s="160"/>
    </row>
    <row r="25" spans="1:31" x14ac:dyDescent="0.2">
      <c r="A25" s="58"/>
      <c r="B25" s="2"/>
      <c r="C25" s="2"/>
      <c r="D25" s="2"/>
      <c r="E25" s="2"/>
      <c r="F25" s="2"/>
      <c r="G25" s="2"/>
      <c r="H25" s="2"/>
      <c r="I25" s="2"/>
      <c r="J25" s="2"/>
      <c r="K25" s="2"/>
      <c r="L25" s="2"/>
      <c r="M25" s="2"/>
      <c r="N25" s="2"/>
      <c r="O25" s="2"/>
      <c r="P25" s="2"/>
      <c r="Q25" s="2"/>
      <c r="R25" s="2"/>
      <c r="S25" s="2"/>
      <c r="T25" s="2"/>
      <c r="U25" s="2"/>
      <c r="V25" s="2"/>
      <c r="W25" s="16"/>
    </row>
    <row r="26" spans="1:31" x14ac:dyDescent="0.2">
      <c r="A26" s="161" t="s">
        <v>71</v>
      </c>
      <c r="B26" s="161"/>
      <c r="C26" s="161"/>
      <c r="D26" s="161"/>
      <c r="E26" s="161"/>
      <c r="F26" s="161"/>
      <c r="G26" s="161"/>
      <c r="H26" s="161"/>
      <c r="I26" s="161"/>
      <c r="J26" s="161"/>
      <c r="K26" s="161"/>
      <c r="L26" s="161"/>
      <c r="M26" s="161"/>
      <c r="N26" s="161"/>
      <c r="O26" s="161"/>
      <c r="P26" s="161"/>
      <c r="Q26" s="161"/>
      <c r="R26" s="161"/>
      <c r="S26" s="161"/>
      <c r="T26" s="161"/>
      <c r="U26" s="161"/>
      <c r="V26" s="161"/>
      <c r="W26" s="161"/>
      <c r="X26" s="26"/>
      <c r="Y26" s="26"/>
      <c r="Z26" s="26"/>
      <c r="AA26" s="26"/>
      <c r="AB26" s="26"/>
      <c r="AC26" s="26"/>
      <c r="AD26" s="26"/>
      <c r="AE26" s="26"/>
    </row>
    <row r="27" spans="1:31" x14ac:dyDescent="0.2">
      <c r="A27" s="154" t="s">
        <v>131</v>
      </c>
      <c r="B27" s="154"/>
      <c r="C27" s="154"/>
      <c r="D27" s="154"/>
      <c r="E27" s="154"/>
      <c r="F27" s="154"/>
      <c r="G27" s="154"/>
      <c r="H27" s="154"/>
      <c r="I27" s="154"/>
      <c r="J27" s="154"/>
      <c r="K27" s="154"/>
      <c r="L27" s="154"/>
      <c r="M27" s="154"/>
      <c r="N27" s="154"/>
      <c r="O27" s="154"/>
      <c r="P27" s="154"/>
      <c r="Q27" s="154"/>
      <c r="R27" s="154"/>
      <c r="S27" s="154"/>
      <c r="T27" s="154"/>
      <c r="U27" s="154"/>
      <c r="V27" s="154"/>
      <c r="W27" s="154"/>
      <c r="X27" s="29"/>
      <c r="Y27" s="29"/>
      <c r="Z27" s="29"/>
      <c r="AA27" s="29"/>
      <c r="AB27" s="29"/>
      <c r="AC27" s="28"/>
      <c r="AD27" s="27"/>
      <c r="AE27" s="27"/>
    </row>
  </sheetData>
  <sheetProtection algorithmName="SHA-512" hashValue="Cy8Q4/7N/tgxEN+C6fKs3hezA6hvvK30TpabvzsUo4/4FUdSZEcPFTikSsI8PqN+eD/TTlX/4L3oStrzGIi1Ag==" saltValue="SFHte2NqXRWp4wV1JSoMZg==" spinCount="100000" sheet="1" selectLockedCells="1"/>
  <mergeCells count="140">
    <mergeCell ref="E1:W1"/>
    <mergeCell ref="E2:W2"/>
    <mergeCell ref="E3:W3"/>
    <mergeCell ref="E4:N4"/>
    <mergeCell ref="O4:R4"/>
    <mergeCell ref="S4:W4"/>
    <mergeCell ref="V7:W8"/>
    <mergeCell ref="P8:Q8"/>
    <mergeCell ref="R8:S8"/>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A10:W10"/>
    <mergeCell ref="A11:E11"/>
    <mergeCell ref="F11:G11"/>
    <mergeCell ref="H11:I11"/>
    <mergeCell ref="J11:K11"/>
    <mergeCell ref="L11:M11"/>
    <mergeCell ref="N11:O11"/>
    <mergeCell ref="P11:Q11"/>
    <mergeCell ref="R11:S11"/>
    <mergeCell ref="T11:U11"/>
    <mergeCell ref="V11:W11"/>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A26:W26"/>
    <mergeCell ref="A27:W27"/>
    <mergeCell ref="A23:W23"/>
    <mergeCell ref="A24:E24"/>
    <mergeCell ref="F24:M24"/>
    <mergeCell ref="N24:O24"/>
    <mergeCell ref="P24:Q24"/>
    <mergeCell ref="R24:S24"/>
    <mergeCell ref="T24:U24"/>
    <mergeCell ref="V24:W24"/>
  </mergeCells>
  <printOptions horizontalCentered="1"/>
  <pageMargins left="0.25" right="0.25" top="0.25" bottom="0.5" header="0.25" footer="0.25"/>
  <pageSetup scale="80" orientation="landscape" r:id="rId1"/>
  <headerFooter>
    <oddFooter xml:space="preserve">&amp;LAppendix B (Required Forms), Exhibit 14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2"/>
  <sheetViews>
    <sheetView showWhiteSpace="0" topLeftCell="A9" zoomScaleNormal="100" workbookViewId="0">
      <selection activeCell="A11" sqref="A11:D11"/>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380" t="str">
        <f>T('Exhibit 14 Budget Cover Page'!G2)</f>
        <v>Long Term Care Facility Citation Penalty Account- Special Deposit Fund</v>
      </c>
      <c r="G1" s="380"/>
      <c r="H1" s="380"/>
      <c r="I1" s="380"/>
      <c r="J1" s="380"/>
      <c r="K1" s="380"/>
      <c r="L1" s="380"/>
      <c r="M1" s="380"/>
      <c r="N1" s="380"/>
      <c r="O1" s="380"/>
      <c r="P1" s="380"/>
      <c r="Q1" s="380"/>
      <c r="R1" s="380"/>
      <c r="S1" s="380"/>
      <c r="T1" s="380"/>
      <c r="U1" s="380"/>
      <c r="V1" s="380"/>
      <c r="W1" s="380"/>
      <c r="X1" s="380"/>
      <c r="Y1" s="380"/>
      <c r="Z1" s="380"/>
      <c r="AA1" s="380"/>
      <c r="AB1" s="380"/>
      <c r="AC1" s="380"/>
    </row>
    <row r="2" spans="1:54" ht="21.95" customHeight="1" x14ac:dyDescent="0.2">
      <c r="A2" s="11" t="str">
        <f>T('[1]Cover Sheet'!A3)</f>
        <v>Fiscal Year:</v>
      </c>
      <c r="F2" s="381" t="str">
        <f>T('Exhibit 14 Budget Cover Page'!G4:AK4)</f>
        <v>2023-24</v>
      </c>
      <c r="G2" s="381"/>
      <c r="H2" s="381"/>
      <c r="I2" s="381"/>
      <c r="J2" s="381"/>
      <c r="K2" s="381"/>
      <c r="L2" s="381"/>
      <c r="M2" s="381"/>
      <c r="N2" s="381"/>
      <c r="O2" s="381"/>
      <c r="P2" s="381"/>
      <c r="Q2" s="381"/>
      <c r="R2" s="381"/>
      <c r="S2" s="381"/>
      <c r="T2" s="381"/>
      <c r="U2" s="381"/>
      <c r="V2" s="381"/>
      <c r="W2" s="381"/>
      <c r="X2" s="381"/>
      <c r="Y2" s="381"/>
      <c r="Z2" s="381"/>
      <c r="AA2" s="381"/>
      <c r="AB2" s="381"/>
      <c r="AC2" s="381"/>
    </row>
    <row r="3" spans="1:54" ht="21.95" hidden="1" customHeight="1" x14ac:dyDescent="0.2">
      <c r="A3" s="11" t="str">
        <f>T('[1]Cover Sheet'!A4)</f>
        <v>Subaward/Contract Number:</v>
      </c>
      <c r="B3" s="11"/>
      <c r="C3" s="11"/>
      <c r="D3" s="11"/>
      <c r="F3" s="382" t="str">
        <f>T('Exhibit 14 Budget Cover Page'!G5:AK5)</f>
        <v>[Enter Subaward Number]</v>
      </c>
      <c r="G3" s="382"/>
      <c r="H3" s="382"/>
      <c r="I3" s="382"/>
      <c r="J3" s="382"/>
      <c r="K3" s="382"/>
      <c r="L3" s="382"/>
      <c r="M3" s="382"/>
      <c r="N3" s="382"/>
      <c r="O3" s="382"/>
      <c r="P3" s="382"/>
      <c r="Q3" s="382"/>
      <c r="R3" s="382"/>
      <c r="S3" s="382"/>
      <c r="T3" s="382"/>
      <c r="U3" s="382"/>
      <c r="V3" s="382"/>
      <c r="W3" s="382"/>
      <c r="X3" s="382"/>
      <c r="Y3" s="382"/>
      <c r="Z3" s="382"/>
      <c r="AA3" s="382"/>
      <c r="AB3" s="382"/>
      <c r="AC3" s="382"/>
    </row>
    <row r="4" spans="1:54" ht="21.95" hidden="1" customHeight="1" x14ac:dyDescent="0.2">
      <c r="A4" s="11" t="s">
        <v>20</v>
      </c>
      <c r="B4" s="11"/>
      <c r="C4" s="11"/>
      <c r="D4" s="11"/>
      <c r="F4" s="364" t="str">
        <f>T('Exhibit 14 Budget Cover Page'!G6:L6)</f>
        <v>N/A</v>
      </c>
      <c r="G4" s="364"/>
      <c r="H4" s="364"/>
      <c r="I4" s="364"/>
      <c r="J4" s="364"/>
      <c r="K4" s="364"/>
      <c r="L4" s="364"/>
      <c r="M4" s="364"/>
      <c r="N4" s="364"/>
      <c r="O4" s="364"/>
      <c r="P4" s="364"/>
      <c r="Q4" s="364"/>
      <c r="R4" s="364"/>
      <c r="S4" s="383" t="s">
        <v>22</v>
      </c>
      <c r="T4" s="383"/>
      <c r="U4" s="383"/>
      <c r="V4" s="383"/>
      <c r="W4" s="383"/>
      <c r="X4" s="364" t="str">
        <f>T('Exhibit 14 Budget Cover Page'!Z6:AF6)</f>
        <v>N/A</v>
      </c>
      <c r="Y4" s="364"/>
      <c r="Z4" s="364"/>
      <c r="AA4" s="364"/>
      <c r="AB4" s="364"/>
      <c r="AC4" s="364"/>
      <c r="AD4" s="50"/>
      <c r="AE4" s="50"/>
      <c r="AF4" s="50"/>
      <c r="AG4" s="50"/>
      <c r="AH4" s="363"/>
      <c r="AI4" s="363"/>
      <c r="AJ4" s="363"/>
      <c r="AK4" s="363"/>
      <c r="AL4" s="363"/>
      <c r="AZ4" s="13"/>
      <c r="BB4" s="14" t="s">
        <v>33</v>
      </c>
    </row>
    <row r="5" spans="1:54" ht="21.95" customHeight="1" x14ac:dyDescent="0.2">
      <c r="A5" s="11" t="str">
        <f>T('Exhibit 14 Budget Cover Page'!A7:F7)</f>
        <v>BIDDER'S Legal Name:</v>
      </c>
      <c r="B5" s="51"/>
      <c r="C5" s="51"/>
      <c r="D5" s="51"/>
      <c r="E5" s="51"/>
      <c r="F5" s="364" t="str">
        <f>T('Exhibit 14 Budget Cover Page'!G7:AK7)</f>
        <v>[Enter Legal Name]</v>
      </c>
      <c r="G5" s="364"/>
      <c r="H5" s="364"/>
      <c r="I5" s="364"/>
      <c r="J5" s="364"/>
      <c r="K5" s="364"/>
      <c r="L5" s="364"/>
      <c r="M5" s="364"/>
      <c r="N5" s="364"/>
      <c r="O5" s="364"/>
      <c r="P5" s="364"/>
      <c r="Q5" s="364"/>
      <c r="R5" s="364"/>
      <c r="S5" s="364"/>
      <c r="T5" s="364"/>
      <c r="U5" s="364"/>
      <c r="V5" s="364"/>
      <c r="W5" s="364"/>
      <c r="X5" s="364"/>
      <c r="Y5" s="364"/>
      <c r="Z5" s="364"/>
      <c r="AA5" s="364"/>
      <c r="AB5" s="364"/>
      <c r="AC5" s="364"/>
    </row>
    <row r="6" spans="1:54" ht="25.5" customHeight="1" thickBot="1" x14ac:dyDescent="0.25">
      <c r="A6" s="129" t="s">
        <v>132</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row>
    <row r="7" spans="1:54" ht="21" customHeight="1" x14ac:dyDescent="0.2">
      <c r="A7" s="365" t="s">
        <v>133</v>
      </c>
      <c r="B7" s="366"/>
      <c r="C7" s="366"/>
      <c r="D7" s="366"/>
      <c r="E7" s="365" t="s">
        <v>134</v>
      </c>
      <c r="F7" s="365"/>
      <c r="G7" s="365" t="s">
        <v>117</v>
      </c>
      <c r="H7" s="365"/>
      <c r="I7" s="365" t="s">
        <v>118</v>
      </c>
      <c r="J7" s="365"/>
      <c r="K7" s="367" t="s">
        <v>119</v>
      </c>
      <c r="L7" s="370" t="s">
        <v>135</v>
      </c>
      <c r="M7" s="371"/>
      <c r="N7" s="373" t="s">
        <v>275</v>
      </c>
      <c r="O7" s="374"/>
      <c r="P7" s="384" t="s">
        <v>284</v>
      </c>
      <c r="Q7" s="385"/>
      <c r="R7" s="385"/>
      <c r="S7" s="385"/>
      <c r="T7" s="385"/>
      <c r="U7" s="385"/>
      <c r="V7" s="385"/>
      <c r="W7" s="385"/>
      <c r="X7" s="385"/>
      <c r="Y7" s="386"/>
      <c r="Z7" s="370" t="s">
        <v>136</v>
      </c>
      <c r="AA7" s="371"/>
      <c r="AB7" s="373" t="s">
        <v>137</v>
      </c>
      <c r="AC7" s="374"/>
      <c r="AD7" s="31"/>
    </row>
    <row r="8" spans="1:54" ht="33.75" customHeight="1" x14ac:dyDescent="0.2">
      <c r="A8" s="365"/>
      <c r="B8" s="366"/>
      <c r="C8" s="366"/>
      <c r="D8" s="366"/>
      <c r="E8" s="365"/>
      <c r="F8" s="365"/>
      <c r="G8" s="365"/>
      <c r="H8" s="365"/>
      <c r="I8" s="365"/>
      <c r="J8" s="365"/>
      <c r="K8" s="368"/>
      <c r="L8" s="372"/>
      <c r="M8" s="368"/>
      <c r="N8" s="375"/>
      <c r="O8" s="376"/>
      <c r="P8" s="365" t="s">
        <v>138</v>
      </c>
      <c r="Q8" s="365"/>
      <c r="R8" s="365"/>
      <c r="S8" s="365"/>
      <c r="T8" s="365" t="s">
        <v>139</v>
      </c>
      <c r="U8" s="365"/>
      <c r="V8" s="365"/>
      <c r="W8" s="365"/>
      <c r="X8" s="377" t="s">
        <v>140</v>
      </c>
      <c r="Y8" s="378"/>
      <c r="Z8" s="372"/>
      <c r="AA8" s="368"/>
      <c r="AB8" s="372"/>
      <c r="AC8" s="387"/>
      <c r="AD8" s="31"/>
    </row>
    <row r="9" spans="1:54" s="52" customFormat="1" ht="33" customHeight="1" x14ac:dyDescent="0.2">
      <c r="A9" s="366"/>
      <c r="B9" s="366"/>
      <c r="C9" s="366"/>
      <c r="D9" s="366"/>
      <c r="E9" s="365"/>
      <c r="F9" s="365"/>
      <c r="G9" s="365"/>
      <c r="H9" s="365"/>
      <c r="I9" s="365"/>
      <c r="J9" s="365"/>
      <c r="K9" s="369"/>
      <c r="L9" s="379" t="s">
        <v>84</v>
      </c>
      <c r="M9" s="369"/>
      <c r="N9" s="375" t="s">
        <v>85</v>
      </c>
      <c r="O9" s="376"/>
      <c r="P9" s="365" t="s">
        <v>86</v>
      </c>
      <c r="Q9" s="365"/>
      <c r="R9" s="365" t="s">
        <v>87</v>
      </c>
      <c r="S9" s="366"/>
      <c r="T9" s="365" t="s">
        <v>86</v>
      </c>
      <c r="U9" s="365"/>
      <c r="V9" s="365" t="s">
        <v>87</v>
      </c>
      <c r="W9" s="366"/>
      <c r="X9" s="377" t="s">
        <v>86</v>
      </c>
      <c r="Y9" s="378"/>
      <c r="Z9" s="379" t="s">
        <v>141</v>
      </c>
      <c r="AA9" s="369"/>
      <c r="AB9" s="379" t="s">
        <v>142</v>
      </c>
      <c r="AC9" s="376"/>
      <c r="AD9" s="31"/>
    </row>
    <row r="10" spans="1:54" x14ac:dyDescent="0.2">
      <c r="A10" s="308" t="s">
        <v>90</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10"/>
      <c r="AD10" s="31"/>
    </row>
    <row r="11" spans="1:54" s="51" customFormat="1" ht="23.25" customHeight="1" x14ac:dyDescent="0.2">
      <c r="A11" s="339" t="s">
        <v>91</v>
      </c>
      <c r="B11" s="340"/>
      <c r="C11" s="340"/>
      <c r="D11" s="340"/>
      <c r="E11" s="350"/>
      <c r="F11" s="350"/>
      <c r="G11" s="351"/>
      <c r="H11" s="351"/>
      <c r="I11" s="352"/>
      <c r="J11" s="353"/>
      <c r="K11" s="53"/>
      <c r="L11" s="354" t="str">
        <f t="shared" ref="L11:L22" si="0">IF(E11="","",E11*G11*I11*K11)</f>
        <v/>
      </c>
      <c r="M11" s="355"/>
      <c r="N11" s="356"/>
      <c r="O11" s="357"/>
      <c r="P11" s="357"/>
      <c r="Q11" s="357"/>
      <c r="R11" s="357"/>
      <c r="S11" s="357"/>
      <c r="T11" s="357"/>
      <c r="U11" s="357"/>
      <c r="V11" s="357"/>
      <c r="W11" s="357"/>
      <c r="X11" s="360"/>
      <c r="Y11" s="361"/>
      <c r="Z11" s="354" t="str">
        <f>IF(L11="","",SUM(N11:Y11))</f>
        <v/>
      </c>
      <c r="AA11" s="355"/>
      <c r="AB11" s="358" t="str">
        <f>IF(L11="","",(L11-Z11))</f>
        <v/>
      </c>
      <c r="AC11" s="359"/>
      <c r="AD11" s="31"/>
    </row>
    <row r="12" spans="1:54" ht="23.25" customHeight="1" x14ac:dyDescent="0.2">
      <c r="A12" s="339" t="s">
        <v>91</v>
      </c>
      <c r="B12" s="340"/>
      <c r="C12" s="340"/>
      <c r="D12" s="340"/>
      <c r="E12" s="290"/>
      <c r="F12" s="290"/>
      <c r="G12" s="348"/>
      <c r="H12" s="348"/>
      <c r="I12" s="362"/>
      <c r="J12" s="349"/>
      <c r="K12" s="54"/>
      <c r="L12" s="178" t="str">
        <f t="shared" si="0"/>
        <v/>
      </c>
      <c r="M12" s="179"/>
      <c r="N12" s="226"/>
      <c r="O12" s="227"/>
      <c r="P12" s="199"/>
      <c r="Q12" s="199"/>
      <c r="R12" s="199"/>
      <c r="S12" s="199"/>
      <c r="T12" s="199"/>
      <c r="U12" s="199"/>
      <c r="V12" s="199"/>
      <c r="W12" s="199"/>
      <c r="X12" s="200"/>
      <c r="Y12" s="201"/>
      <c r="Z12" s="178" t="str">
        <f t="shared" ref="Z12:Z16" si="1">IF(L12="","",SUM(N12:Y12))</f>
        <v/>
      </c>
      <c r="AA12" s="179"/>
      <c r="AB12" s="180" t="str">
        <f t="shared" ref="AB12:AB22" si="2">IF(L12="","",(L12-Z12))</f>
        <v/>
      </c>
      <c r="AC12" s="181"/>
      <c r="AD12" s="31"/>
    </row>
    <row r="13" spans="1:54" ht="23.25" customHeight="1" x14ac:dyDescent="0.2">
      <c r="A13" s="339" t="s">
        <v>91</v>
      </c>
      <c r="B13" s="340"/>
      <c r="C13" s="340"/>
      <c r="D13" s="340"/>
      <c r="E13" s="290"/>
      <c r="F13" s="290"/>
      <c r="G13" s="348"/>
      <c r="H13" s="348"/>
      <c r="I13" s="346"/>
      <c r="J13" s="349"/>
      <c r="K13" s="54"/>
      <c r="L13" s="178" t="str">
        <f t="shared" si="0"/>
        <v/>
      </c>
      <c r="M13" s="179"/>
      <c r="N13" s="226"/>
      <c r="O13" s="227"/>
      <c r="P13" s="199"/>
      <c r="Q13" s="199"/>
      <c r="R13" s="199"/>
      <c r="S13" s="199"/>
      <c r="T13" s="199"/>
      <c r="U13" s="199"/>
      <c r="V13" s="199"/>
      <c r="W13" s="199"/>
      <c r="X13" s="200"/>
      <c r="Y13" s="201"/>
      <c r="Z13" s="178" t="str">
        <f t="shared" si="1"/>
        <v/>
      </c>
      <c r="AA13" s="179"/>
      <c r="AB13" s="180" t="str">
        <f t="shared" si="2"/>
        <v/>
      </c>
      <c r="AC13" s="181"/>
      <c r="AD13" s="31"/>
    </row>
    <row r="14" spans="1:54" ht="23.25" customHeight="1" x14ac:dyDescent="0.2">
      <c r="A14" s="339" t="s">
        <v>91</v>
      </c>
      <c r="B14" s="340"/>
      <c r="C14" s="340"/>
      <c r="D14" s="340"/>
      <c r="E14" s="290"/>
      <c r="F14" s="290"/>
      <c r="G14" s="348"/>
      <c r="H14" s="348"/>
      <c r="I14" s="346"/>
      <c r="J14" s="349"/>
      <c r="K14" s="54"/>
      <c r="L14" s="178" t="str">
        <f t="shared" si="0"/>
        <v/>
      </c>
      <c r="M14" s="179"/>
      <c r="N14" s="226"/>
      <c r="O14" s="227"/>
      <c r="P14" s="199"/>
      <c r="Q14" s="199"/>
      <c r="R14" s="199"/>
      <c r="S14" s="199"/>
      <c r="T14" s="199"/>
      <c r="U14" s="199"/>
      <c r="V14" s="199"/>
      <c r="W14" s="199"/>
      <c r="X14" s="200"/>
      <c r="Y14" s="201"/>
      <c r="Z14" s="178" t="str">
        <f t="shared" si="1"/>
        <v/>
      </c>
      <c r="AA14" s="179"/>
      <c r="AB14" s="180" t="str">
        <f t="shared" si="2"/>
        <v/>
      </c>
      <c r="AC14" s="181"/>
      <c r="AD14" s="31"/>
    </row>
    <row r="15" spans="1:54" ht="23.25" customHeight="1" x14ac:dyDescent="0.2">
      <c r="A15" s="339" t="s">
        <v>91</v>
      </c>
      <c r="B15" s="340"/>
      <c r="C15" s="340"/>
      <c r="D15" s="340"/>
      <c r="E15" s="290"/>
      <c r="F15" s="290"/>
      <c r="G15" s="348"/>
      <c r="H15" s="348"/>
      <c r="I15" s="346"/>
      <c r="J15" s="349"/>
      <c r="K15" s="54"/>
      <c r="L15" s="178" t="str">
        <f t="shared" si="0"/>
        <v/>
      </c>
      <c r="M15" s="179"/>
      <c r="N15" s="226"/>
      <c r="O15" s="227"/>
      <c r="P15" s="199"/>
      <c r="Q15" s="199"/>
      <c r="R15" s="199"/>
      <c r="S15" s="199"/>
      <c r="T15" s="199"/>
      <c r="U15" s="199"/>
      <c r="V15" s="199"/>
      <c r="W15" s="199"/>
      <c r="X15" s="200"/>
      <c r="Y15" s="201"/>
      <c r="Z15" s="178" t="str">
        <f t="shared" si="1"/>
        <v/>
      </c>
      <c r="AA15" s="179"/>
      <c r="AB15" s="180" t="str">
        <f t="shared" si="2"/>
        <v/>
      </c>
      <c r="AC15" s="181"/>
      <c r="AD15" s="31"/>
    </row>
    <row r="16" spans="1:54" ht="23.25" customHeight="1" x14ac:dyDescent="0.2">
      <c r="A16" s="339" t="s">
        <v>91</v>
      </c>
      <c r="B16" s="340"/>
      <c r="C16" s="340"/>
      <c r="D16" s="340"/>
      <c r="E16" s="290"/>
      <c r="F16" s="290"/>
      <c r="G16" s="348"/>
      <c r="H16" s="348"/>
      <c r="I16" s="346"/>
      <c r="J16" s="349"/>
      <c r="K16" s="54"/>
      <c r="L16" s="178" t="str">
        <f t="shared" si="0"/>
        <v/>
      </c>
      <c r="M16" s="179"/>
      <c r="N16" s="226"/>
      <c r="O16" s="227"/>
      <c r="P16" s="199"/>
      <c r="Q16" s="199"/>
      <c r="R16" s="199"/>
      <c r="S16" s="199"/>
      <c r="T16" s="199"/>
      <c r="U16" s="199"/>
      <c r="V16" s="199"/>
      <c r="W16" s="199"/>
      <c r="X16" s="200"/>
      <c r="Y16" s="201"/>
      <c r="Z16" s="178" t="str">
        <f t="shared" si="1"/>
        <v/>
      </c>
      <c r="AA16" s="179"/>
      <c r="AB16" s="180" t="str">
        <f t="shared" si="2"/>
        <v/>
      </c>
      <c r="AC16" s="181"/>
      <c r="AD16" s="31"/>
    </row>
    <row r="17" spans="1:32" ht="23.25" customHeight="1" x14ac:dyDescent="0.2">
      <c r="A17" s="339" t="s">
        <v>91</v>
      </c>
      <c r="B17" s="340"/>
      <c r="C17" s="340"/>
      <c r="D17" s="340"/>
      <c r="E17" s="290"/>
      <c r="F17" s="290"/>
      <c r="G17" s="348"/>
      <c r="H17" s="348"/>
      <c r="I17" s="346"/>
      <c r="J17" s="349"/>
      <c r="K17" s="54"/>
      <c r="L17" s="217" t="str">
        <f t="shared" si="0"/>
        <v/>
      </c>
      <c r="M17" s="218"/>
      <c r="N17" s="226"/>
      <c r="O17" s="227"/>
      <c r="P17" s="199"/>
      <c r="Q17" s="199"/>
      <c r="R17" s="199"/>
      <c r="S17" s="199"/>
      <c r="T17" s="199"/>
      <c r="U17" s="199"/>
      <c r="V17" s="199"/>
      <c r="W17" s="199"/>
      <c r="X17" s="200"/>
      <c r="Y17" s="201"/>
      <c r="Z17" s="217" t="str">
        <f>IF(L17="","",SUM(N17:Y17))</f>
        <v/>
      </c>
      <c r="AA17" s="218"/>
      <c r="AB17" s="186" t="str">
        <f t="shared" si="2"/>
        <v/>
      </c>
      <c r="AC17" s="187"/>
      <c r="AD17" s="31"/>
    </row>
    <row r="18" spans="1:32" ht="23.25" customHeight="1" x14ac:dyDescent="0.2">
      <c r="A18" s="339" t="s">
        <v>91</v>
      </c>
      <c r="B18" s="340"/>
      <c r="C18" s="340"/>
      <c r="D18" s="340"/>
      <c r="E18" s="290"/>
      <c r="F18" s="290"/>
      <c r="G18" s="348"/>
      <c r="H18" s="348"/>
      <c r="I18" s="346"/>
      <c r="J18" s="349"/>
      <c r="K18" s="54"/>
      <c r="L18" s="217" t="str">
        <f t="shared" si="0"/>
        <v/>
      </c>
      <c r="M18" s="218"/>
      <c r="N18" s="226"/>
      <c r="O18" s="227"/>
      <c r="P18" s="199"/>
      <c r="Q18" s="199"/>
      <c r="R18" s="199"/>
      <c r="S18" s="199"/>
      <c r="T18" s="199"/>
      <c r="U18" s="199"/>
      <c r="V18" s="199"/>
      <c r="W18" s="199"/>
      <c r="X18" s="200"/>
      <c r="Y18" s="201"/>
      <c r="Z18" s="217" t="str">
        <f>IF(L18="","",SUM(N18:Y18))</f>
        <v/>
      </c>
      <c r="AA18" s="218"/>
      <c r="AB18" s="186" t="str">
        <f t="shared" si="2"/>
        <v/>
      </c>
      <c r="AC18" s="187"/>
      <c r="AD18" s="31"/>
    </row>
    <row r="19" spans="1:32" ht="23.25" customHeight="1" x14ac:dyDescent="0.2">
      <c r="A19" s="339" t="s">
        <v>91</v>
      </c>
      <c r="B19" s="340"/>
      <c r="C19" s="340"/>
      <c r="D19" s="340"/>
      <c r="E19" s="342"/>
      <c r="F19" s="343"/>
      <c r="G19" s="348"/>
      <c r="H19" s="348"/>
      <c r="I19" s="346"/>
      <c r="J19" s="349"/>
      <c r="K19" s="54"/>
      <c r="L19" s="217" t="str">
        <f t="shared" si="0"/>
        <v/>
      </c>
      <c r="M19" s="218"/>
      <c r="N19" s="226"/>
      <c r="O19" s="227"/>
      <c r="P19" s="199"/>
      <c r="Q19" s="199"/>
      <c r="R19" s="199"/>
      <c r="S19" s="199"/>
      <c r="T19" s="199"/>
      <c r="U19" s="199"/>
      <c r="V19" s="199"/>
      <c r="W19" s="199"/>
      <c r="X19" s="200"/>
      <c r="Y19" s="201"/>
      <c r="Z19" s="217" t="str">
        <f>IF(L19="","",SUM(N19:Y19))</f>
        <v/>
      </c>
      <c r="AA19" s="218"/>
      <c r="AB19" s="186" t="str">
        <f t="shared" si="2"/>
        <v/>
      </c>
      <c r="AC19" s="187"/>
      <c r="AD19" s="31"/>
    </row>
    <row r="20" spans="1:32" ht="23.25" customHeight="1" x14ac:dyDescent="0.2">
      <c r="A20" s="339" t="s">
        <v>91</v>
      </c>
      <c r="B20" s="340"/>
      <c r="C20" s="340"/>
      <c r="D20" s="340"/>
      <c r="E20" s="342"/>
      <c r="F20" s="343"/>
      <c r="G20" s="348"/>
      <c r="H20" s="348"/>
      <c r="I20" s="346"/>
      <c r="J20" s="349"/>
      <c r="K20" s="54"/>
      <c r="L20" s="217" t="str">
        <f t="shared" si="0"/>
        <v/>
      </c>
      <c r="M20" s="218"/>
      <c r="N20" s="226"/>
      <c r="O20" s="227"/>
      <c r="P20" s="199"/>
      <c r="Q20" s="199"/>
      <c r="R20" s="199"/>
      <c r="S20" s="199"/>
      <c r="T20" s="199"/>
      <c r="U20" s="199"/>
      <c r="V20" s="199"/>
      <c r="W20" s="199"/>
      <c r="X20" s="200"/>
      <c r="Y20" s="201"/>
      <c r="Z20" s="217" t="str">
        <f t="shared" ref="Z20:Z22" si="3">IF(L20="","",SUM(N20:Y20))</f>
        <v/>
      </c>
      <c r="AA20" s="218"/>
      <c r="AB20" s="186" t="str">
        <f t="shared" si="2"/>
        <v/>
      </c>
      <c r="AC20" s="187"/>
      <c r="AD20" s="31"/>
    </row>
    <row r="21" spans="1:32" ht="23.25" customHeight="1" x14ac:dyDescent="0.2">
      <c r="A21" s="339" t="s">
        <v>91</v>
      </c>
      <c r="B21" s="340"/>
      <c r="C21" s="340"/>
      <c r="D21" s="341"/>
      <c r="E21" s="342"/>
      <c r="F21" s="343"/>
      <c r="G21" s="344"/>
      <c r="H21" s="345"/>
      <c r="I21" s="346"/>
      <c r="J21" s="347"/>
      <c r="K21" s="54"/>
      <c r="L21" s="217" t="str">
        <f t="shared" si="0"/>
        <v/>
      </c>
      <c r="M21" s="218"/>
      <c r="N21" s="226"/>
      <c r="O21" s="227"/>
      <c r="P21" s="337"/>
      <c r="Q21" s="227"/>
      <c r="R21" s="337"/>
      <c r="S21" s="227"/>
      <c r="T21" s="337"/>
      <c r="U21" s="227"/>
      <c r="V21" s="337"/>
      <c r="W21" s="227"/>
      <c r="X21" s="201"/>
      <c r="Y21" s="338"/>
      <c r="Z21" s="217" t="str">
        <f t="shared" si="3"/>
        <v/>
      </c>
      <c r="AA21" s="218"/>
      <c r="AB21" s="186" t="str">
        <f t="shared" si="2"/>
        <v/>
      </c>
      <c r="AC21" s="187"/>
      <c r="AD21" s="31"/>
    </row>
    <row r="22" spans="1:32" ht="23.25" customHeight="1" x14ac:dyDescent="0.2">
      <c r="A22" s="339" t="s">
        <v>91</v>
      </c>
      <c r="B22" s="340"/>
      <c r="C22" s="340"/>
      <c r="D22" s="341"/>
      <c r="E22" s="342"/>
      <c r="F22" s="343"/>
      <c r="G22" s="344"/>
      <c r="H22" s="345"/>
      <c r="I22" s="346"/>
      <c r="J22" s="347"/>
      <c r="K22" s="54"/>
      <c r="L22" s="217" t="str">
        <f t="shared" si="0"/>
        <v/>
      </c>
      <c r="M22" s="218"/>
      <c r="N22" s="226"/>
      <c r="O22" s="227"/>
      <c r="P22" s="337"/>
      <c r="Q22" s="227"/>
      <c r="R22" s="337"/>
      <c r="S22" s="227"/>
      <c r="T22" s="337"/>
      <c r="U22" s="227"/>
      <c r="V22" s="337"/>
      <c r="W22" s="227"/>
      <c r="X22" s="201"/>
      <c r="Y22" s="338"/>
      <c r="Z22" s="217" t="str">
        <f t="shared" si="3"/>
        <v/>
      </c>
      <c r="AA22" s="218"/>
      <c r="AB22" s="186" t="str">
        <f t="shared" si="2"/>
        <v/>
      </c>
      <c r="AC22" s="187"/>
      <c r="AD22" s="31"/>
    </row>
    <row r="23" spans="1:32" ht="25.5" customHeight="1" x14ac:dyDescent="0.2">
      <c r="A23" s="333" t="s">
        <v>143</v>
      </c>
      <c r="B23" s="333"/>
      <c r="C23" s="333"/>
      <c r="D23" s="334"/>
      <c r="E23" s="214"/>
      <c r="F23" s="214"/>
      <c r="G23" s="214"/>
      <c r="H23" s="214"/>
      <c r="I23" s="214"/>
      <c r="J23" s="214"/>
      <c r="K23" s="215"/>
      <c r="L23" s="323">
        <f>SUM(L11:M22)</f>
        <v>0</v>
      </c>
      <c r="M23" s="324"/>
      <c r="N23" s="335">
        <f>SUM(N11:O22)</f>
        <v>0</v>
      </c>
      <c r="O23" s="336"/>
      <c r="P23" s="335">
        <f>SUM(P11:Q22)</f>
        <v>0</v>
      </c>
      <c r="Q23" s="336"/>
      <c r="R23" s="335">
        <f>SUM(R11:S22)</f>
        <v>0</v>
      </c>
      <c r="S23" s="336"/>
      <c r="T23" s="335">
        <f>SUM(T11:U22)</f>
        <v>0</v>
      </c>
      <c r="U23" s="336"/>
      <c r="V23" s="335">
        <f>SUM(V11:W22)</f>
        <v>0</v>
      </c>
      <c r="W23" s="336"/>
      <c r="X23" s="335">
        <f>SUM(X11:Y22)</f>
        <v>0</v>
      </c>
      <c r="Y23" s="336"/>
      <c r="Z23" s="323">
        <f>SUM(Z11:AA22)</f>
        <v>0</v>
      </c>
      <c r="AA23" s="324"/>
      <c r="AB23" s="325">
        <f>IF(L23="","",(L23-Z23))</f>
        <v>0</v>
      </c>
      <c r="AC23" s="326"/>
      <c r="AD23" s="31"/>
    </row>
    <row r="24" spans="1:32" x14ac:dyDescent="0.2">
      <c r="A24" s="308" t="s">
        <v>99</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10"/>
      <c r="AD24" s="31"/>
    </row>
    <row r="25" spans="1:32" ht="25.5" customHeight="1" x14ac:dyDescent="0.2">
      <c r="A25" s="327" t="s">
        <v>144</v>
      </c>
      <c r="B25" s="328"/>
      <c r="C25" s="328"/>
      <c r="D25" s="328"/>
      <c r="E25" s="211"/>
      <c r="F25" s="211"/>
      <c r="G25" s="211"/>
      <c r="H25" s="211"/>
      <c r="I25" s="211"/>
      <c r="J25" s="211"/>
      <c r="K25" s="61"/>
      <c r="L25" s="329" t="s">
        <v>101</v>
      </c>
      <c r="M25" s="330"/>
      <c r="N25" s="331" t="s">
        <v>145</v>
      </c>
      <c r="O25" s="332"/>
      <c r="P25" s="315" t="s">
        <v>103</v>
      </c>
      <c r="Q25" s="316"/>
      <c r="R25" s="315" t="s">
        <v>103</v>
      </c>
      <c r="S25" s="316"/>
      <c r="T25" s="315" t="s">
        <v>103</v>
      </c>
      <c r="U25" s="316"/>
      <c r="V25" s="315" t="s">
        <v>103</v>
      </c>
      <c r="W25" s="316"/>
      <c r="X25" s="315" t="s">
        <v>103</v>
      </c>
      <c r="Y25" s="316"/>
      <c r="Z25" s="317">
        <f>IF(L25="","",SUM(N25:Y25))</f>
        <v>0</v>
      </c>
      <c r="AA25" s="318"/>
      <c r="AB25" s="319" t="str">
        <f>IF(L25="[Enter Indirect]","",(L25-Z25))</f>
        <v/>
      </c>
      <c r="AC25" s="320"/>
      <c r="AD25" s="31"/>
    </row>
    <row r="26" spans="1:32" ht="15" customHeight="1" x14ac:dyDescent="0.2">
      <c r="A26" s="321" t="s">
        <v>104</v>
      </c>
      <c r="B26" s="322"/>
      <c r="C26" s="322"/>
      <c r="D26" s="322"/>
      <c r="E26" s="322"/>
      <c r="F26" s="322"/>
      <c r="G26" s="322"/>
      <c r="H26" s="322"/>
      <c r="I26" s="322"/>
      <c r="J26" s="322"/>
      <c r="K26" s="62"/>
      <c r="L26" s="166" t="str">
        <f>IF(L25="[Enter Indirect]","",IF(N25&lt;=(0.1*N23),"No","Yes; please revise."))</f>
        <v/>
      </c>
      <c r="M26" s="166"/>
      <c r="N26" s="166"/>
      <c r="O26" s="166"/>
      <c r="P26" s="166"/>
      <c r="Q26" s="166"/>
      <c r="R26" s="166"/>
      <c r="S26" s="166"/>
      <c r="T26" s="166"/>
      <c r="U26" s="166"/>
      <c r="V26" s="166"/>
      <c r="W26" s="166"/>
      <c r="X26" s="166"/>
      <c r="Y26" s="166"/>
      <c r="Z26" s="166"/>
      <c r="AA26" s="166"/>
      <c r="AB26" s="166"/>
      <c r="AC26" s="167"/>
      <c r="AD26" s="31"/>
    </row>
    <row r="27" spans="1:32" x14ac:dyDescent="0.2">
      <c r="A27" s="308" t="s">
        <v>64</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10"/>
      <c r="AD27" s="31"/>
    </row>
    <row r="28" spans="1:32" ht="25.5" customHeight="1" thickBot="1" x14ac:dyDescent="0.25">
      <c r="A28" s="311" t="s">
        <v>146</v>
      </c>
      <c r="B28" s="311"/>
      <c r="C28" s="311"/>
      <c r="D28" s="311"/>
      <c r="E28" s="213"/>
      <c r="F28" s="214"/>
      <c r="G28" s="214"/>
      <c r="H28" s="214"/>
      <c r="I28" s="214"/>
      <c r="J28" s="214"/>
      <c r="K28" s="61"/>
      <c r="L28" s="302">
        <f>SUM(L23,L25)</f>
        <v>0</v>
      </c>
      <c r="M28" s="303"/>
      <c r="N28" s="312">
        <f>SUM(N23,N25)</f>
        <v>0</v>
      </c>
      <c r="O28" s="313"/>
      <c r="P28" s="313">
        <f>SUM(P23,P25)</f>
        <v>0</v>
      </c>
      <c r="Q28" s="313"/>
      <c r="R28" s="313">
        <f>SUM(R23,R25)</f>
        <v>0</v>
      </c>
      <c r="S28" s="313"/>
      <c r="T28" s="313">
        <f>SUM(T23,T25)</f>
        <v>0</v>
      </c>
      <c r="U28" s="313"/>
      <c r="V28" s="313">
        <f>SUM(V23,V25)</f>
        <v>0</v>
      </c>
      <c r="W28" s="313"/>
      <c r="X28" s="313">
        <f>SUM(X23,X25)</f>
        <v>0</v>
      </c>
      <c r="Y28" s="314"/>
      <c r="Z28" s="302">
        <f>SUM(Z23,Z25)</f>
        <v>0</v>
      </c>
      <c r="AA28" s="303"/>
      <c r="AB28" s="304">
        <f>IF(L28="","",(L28-Z28))</f>
        <v>0</v>
      </c>
      <c r="AC28" s="305"/>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06" t="s">
        <v>71</v>
      </c>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row>
    <row r="31" spans="1:32" ht="16.5" customHeight="1" x14ac:dyDescent="0.2">
      <c r="A31" s="154" t="s">
        <v>131</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55"/>
      <c r="AE31" s="56"/>
      <c r="AF31" s="56"/>
    </row>
    <row r="32" spans="1:32" ht="25.5" customHeight="1" x14ac:dyDescent="0.2">
      <c r="A32" s="301" t="s">
        <v>303</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row>
  </sheetData>
  <sheetProtection algorithmName="SHA-512" hashValue="pJvJzU6+c6fsG3M1wftzK0Kz6rOo1xMZg/Va7jZj8RyuwJygaOKVQbIzkR+RXfdZ/HJi4Me3JE1aPsngyBUZDQ==" saltValue="Ubg0iF2/rOboybo6ksoLGg==" spinCount="100000" sheet="1" selectLockedCells="1"/>
  <mergeCells count="228">
    <mergeCell ref="F1:AC1"/>
    <mergeCell ref="F2:AC2"/>
    <mergeCell ref="F3:AC3"/>
    <mergeCell ref="F4:R4"/>
    <mergeCell ref="S4:W4"/>
    <mergeCell ref="X4:AC4"/>
    <mergeCell ref="P7:Y7"/>
    <mergeCell ref="Z7:AA8"/>
    <mergeCell ref="AB7:AC8"/>
    <mergeCell ref="P8:S8"/>
    <mergeCell ref="T8:W8"/>
    <mergeCell ref="X8:Y8"/>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AB11:AC11"/>
    <mergeCell ref="P11:Q11"/>
    <mergeCell ref="R11:S11"/>
    <mergeCell ref="T11:U11"/>
    <mergeCell ref="V11:W11"/>
    <mergeCell ref="X11:Y11"/>
    <mergeCell ref="Z11:AA11"/>
    <mergeCell ref="I12:J12"/>
    <mergeCell ref="L12:M12"/>
    <mergeCell ref="N12:O12"/>
    <mergeCell ref="P12:Q12"/>
    <mergeCell ref="R12:S12"/>
    <mergeCell ref="T12:U12"/>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18:D18"/>
    <mergeCell ref="E18:F18"/>
    <mergeCell ref="G18:H18"/>
    <mergeCell ref="I18:J18"/>
    <mergeCell ref="L18:M18"/>
    <mergeCell ref="N18:O18"/>
    <mergeCell ref="P18:Q18"/>
    <mergeCell ref="R18:S18"/>
    <mergeCell ref="T18:U18"/>
    <mergeCell ref="L19:M19"/>
    <mergeCell ref="N19:O19"/>
    <mergeCell ref="P19:Q19"/>
    <mergeCell ref="R19:S19"/>
    <mergeCell ref="T19:U19"/>
    <mergeCell ref="V18:W18"/>
    <mergeCell ref="X18:Y18"/>
    <mergeCell ref="Z18:AA18"/>
    <mergeCell ref="AB18:AC18"/>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A32:AC32"/>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80" orientation="landscape" r:id="rId1"/>
  <headerFooter>
    <oddFooter xml:space="preserve">&amp;LAppendix B (Required Forms), Exhibit 14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
  <sheetViews>
    <sheetView showWhiteSpace="0" topLeftCell="A12" zoomScaleNormal="100" workbookViewId="0">
      <selection activeCell="M13" sqref="M13:N13"/>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14 Budget Cover Page'!A2)</f>
        <v>Program Services:</v>
      </c>
      <c r="E1" s="254" t="str">
        <f>T('Exhibit 14 Budget Cover Page'!G2)</f>
        <v>Long Term Care Facility Citation Penalty Account- Special Deposit Fund</v>
      </c>
      <c r="F1" s="254"/>
      <c r="G1" s="254"/>
      <c r="H1" s="254"/>
      <c r="I1" s="254"/>
      <c r="J1" s="254"/>
      <c r="K1" s="254"/>
      <c r="L1" s="254"/>
      <c r="M1" s="254"/>
      <c r="N1" s="254"/>
      <c r="O1" s="254"/>
      <c r="P1" s="254"/>
      <c r="Q1" s="254"/>
      <c r="R1" s="254"/>
      <c r="S1" s="254"/>
      <c r="T1" s="254"/>
      <c r="U1" s="254"/>
      <c r="V1" s="254"/>
      <c r="W1" s="254"/>
      <c r="X1" s="254"/>
      <c r="Y1" s="254"/>
      <c r="Z1" s="254"/>
      <c r="AA1" s="254"/>
      <c r="AB1" s="254"/>
    </row>
    <row r="2" spans="1:54" ht="21.95" customHeight="1" x14ac:dyDescent="0.2">
      <c r="A2" s="7" t="str">
        <f>T('Exhibit 14 Budget Cover Page'!A4)</f>
        <v>Fiscal Year:</v>
      </c>
      <c r="E2" s="388" t="str">
        <f>T('Exhibit 14 Budget Cover Page'!G4:AK4)</f>
        <v>2023-24</v>
      </c>
      <c r="F2" s="388"/>
      <c r="G2" s="388"/>
      <c r="H2" s="388"/>
      <c r="I2" s="388"/>
      <c r="J2" s="388"/>
      <c r="K2" s="388"/>
      <c r="L2" s="388"/>
      <c r="M2" s="388"/>
      <c r="N2" s="388"/>
      <c r="O2" s="388"/>
      <c r="P2" s="388"/>
      <c r="Q2" s="388"/>
      <c r="R2" s="388"/>
      <c r="S2" s="388"/>
      <c r="T2" s="388"/>
      <c r="U2" s="388"/>
      <c r="V2" s="388"/>
      <c r="W2" s="388"/>
      <c r="X2" s="388"/>
      <c r="Y2" s="388"/>
      <c r="Z2" s="388"/>
      <c r="AA2" s="388"/>
      <c r="AB2" s="388"/>
    </row>
    <row r="3" spans="1:54" s="6" customFormat="1" ht="21.95" hidden="1" customHeight="1" x14ac:dyDescent="0.2">
      <c r="A3" s="11" t="str">
        <f>T('Exhibit 14 Budget Cover Page'!A5)</f>
        <v>Subaward Number:</v>
      </c>
      <c r="B3" s="11"/>
      <c r="C3" s="11"/>
      <c r="D3" s="11"/>
      <c r="E3" s="131" t="str">
        <f>T('Exhibit 14 Budget Cover Page'!G5:AK5)</f>
        <v>[Enter Subaward Number]</v>
      </c>
      <c r="F3" s="131"/>
      <c r="G3" s="131"/>
      <c r="H3" s="131"/>
      <c r="I3" s="131"/>
      <c r="J3" s="131"/>
      <c r="K3" s="131"/>
      <c r="L3" s="131"/>
      <c r="M3" s="131"/>
      <c r="N3" s="131"/>
      <c r="O3" s="131"/>
      <c r="P3" s="131"/>
      <c r="Q3" s="131"/>
      <c r="R3" s="131"/>
      <c r="S3" s="131"/>
      <c r="T3" s="131"/>
      <c r="U3" s="131"/>
      <c r="V3" s="131"/>
      <c r="W3" s="131"/>
      <c r="X3" s="131"/>
      <c r="Y3" s="131"/>
      <c r="Z3" s="131"/>
      <c r="AA3" s="131"/>
      <c r="AB3" s="131"/>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255" t="str">
        <f>T('Exhibit 14 Budget Cover Page'!G6:L6)</f>
        <v>N/A</v>
      </c>
      <c r="F4" s="255"/>
      <c r="G4" s="255"/>
      <c r="H4" s="255"/>
      <c r="I4" s="255"/>
      <c r="J4" s="255"/>
      <c r="K4" s="255"/>
      <c r="L4" s="255"/>
      <c r="M4" s="255"/>
      <c r="N4" s="255"/>
      <c r="O4" s="255"/>
      <c r="P4" s="255"/>
      <c r="Q4" s="300" t="s">
        <v>22</v>
      </c>
      <c r="R4" s="300"/>
      <c r="S4" s="300"/>
      <c r="T4" s="300"/>
      <c r="U4" s="300"/>
      <c r="V4" s="131" t="str">
        <f>T('Exhibit 14 Budget Cover Page'!Z6:AF6)</f>
        <v>N/A</v>
      </c>
      <c r="W4" s="131"/>
      <c r="X4" s="131"/>
      <c r="Y4" s="131"/>
      <c r="Z4" s="131"/>
      <c r="AA4" s="131"/>
      <c r="AB4" s="131"/>
      <c r="AC4" s="8"/>
      <c r="AD4" s="8"/>
      <c r="AE4" s="8"/>
      <c r="AF4" s="8"/>
      <c r="AG4" s="8"/>
      <c r="AH4" s="8"/>
      <c r="AI4" s="8"/>
      <c r="AJ4" s="8"/>
      <c r="AK4" s="8"/>
      <c r="AZ4" s="13"/>
      <c r="BB4" s="14" t="s">
        <v>33</v>
      </c>
    </row>
    <row r="5" spans="1:54" ht="21.95" customHeight="1" x14ac:dyDescent="0.2">
      <c r="A5" s="7" t="str">
        <f>T('Exhibit 14 Budget Cover Page'!A7:F7)</f>
        <v>BIDDER'S Legal Name:</v>
      </c>
      <c r="B5" s="1"/>
      <c r="C5" s="1"/>
      <c r="D5" s="1"/>
      <c r="E5" s="131" t="str">
        <f>T('Exhibit 14 Budget Cover Page'!G7:AK7)</f>
        <v>[Enter Legal Name]</v>
      </c>
      <c r="F5" s="131"/>
      <c r="G5" s="131"/>
      <c r="H5" s="131"/>
      <c r="I5" s="131"/>
      <c r="J5" s="131"/>
      <c r="K5" s="131"/>
      <c r="L5" s="131"/>
      <c r="M5" s="131"/>
      <c r="N5" s="131"/>
      <c r="O5" s="131"/>
      <c r="P5" s="131"/>
      <c r="Q5" s="131"/>
      <c r="R5" s="131"/>
      <c r="S5" s="131"/>
      <c r="T5" s="131"/>
      <c r="U5" s="131"/>
      <c r="V5" s="131"/>
      <c r="W5" s="131"/>
      <c r="X5" s="131"/>
      <c r="Y5" s="131"/>
      <c r="Z5" s="131"/>
      <c r="AA5" s="131"/>
      <c r="AB5" s="131"/>
    </row>
    <row r="6" spans="1:54" ht="25.5" customHeight="1" thickBot="1" x14ac:dyDescent="0.25">
      <c r="A6" s="132" t="s">
        <v>147</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row>
    <row r="7" spans="1:54" ht="21" customHeight="1" x14ac:dyDescent="0.2">
      <c r="A7" s="236" t="s">
        <v>148</v>
      </c>
      <c r="B7" s="237"/>
      <c r="C7" s="237"/>
      <c r="D7" s="237"/>
      <c r="E7" s="236" t="s">
        <v>149</v>
      </c>
      <c r="F7" s="236"/>
      <c r="G7" s="236" t="s">
        <v>150</v>
      </c>
      <c r="H7" s="236"/>
      <c r="I7" s="236" t="s">
        <v>77</v>
      </c>
      <c r="J7" s="238"/>
      <c r="K7" s="239" t="s">
        <v>78</v>
      </c>
      <c r="L7" s="240"/>
      <c r="M7" s="243" t="s">
        <v>274</v>
      </c>
      <c r="N7" s="244"/>
      <c r="O7" s="247" t="s">
        <v>284</v>
      </c>
      <c r="P7" s="248"/>
      <c r="Q7" s="248"/>
      <c r="R7" s="248"/>
      <c r="S7" s="248"/>
      <c r="T7" s="248"/>
      <c r="U7" s="248"/>
      <c r="V7" s="248"/>
      <c r="W7" s="248"/>
      <c r="X7" s="249"/>
      <c r="Y7" s="239" t="s">
        <v>151</v>
      </c>
      <c r="Z7" s="240"/>
      <c r="AA7" s="243" t="s">
        <v>80</v>
      </c>
      <c r="AB7" s="244"/>
      <c r="AC7" s="2"/>
    </row>
    <row r="8" spans="1:54" ht="36.75" customHeight="1" x14ac:dyDescent="0.2">
      <c r="A8" s="236"/>
      <c r="B8" s="237"/>
      <c r="C8" s="237"/>
      <c r="D8" s="237"/>
      <c r="E8" s="236"/>
      <c r="F8" s="236"/>
      <c r="G8" s="236"/>
      <c r="H8" s="236"/>
      <c r="I8" s="236"/>
      <c r="J8" s="238"/>
      <c r="K8" s="241"/>
      <c r="L8" s="242"/>
      <c r="M8" s="245"/>
      <c r="N8" s="246"/>
      <c r="O8" s="236" t="s">
        <v>152</v>
      </c>
      <c r="P8" s="236"/>
      <c r="Q8" s="236"/>
      <c r="R8" s="236"/>
      <c r="S8" s="236" t="s">
        <v>82</v>
      </c>
      <c r="T8" s="236"/>
      <c r="U8" s="236"/>
      <c r="V8" s="236"/>
      <c r="W8" s="238" t="s">
        <v>83</v>
      </c>
      <c r="X8" s="251"/>
      <c r="Y8" s="241"/>
      <c r="Z8" s="242"/>
      <c r="AA8" s="241"/>
      <c r="AB8" s="250"/>
      <c r="AC8" s="2"/>
    </row>
    <row r="9" spans="1:54" s="3" customFormat="1" ht="27.75" customHeight="1" x14ac:dyDescent="0.2">
      <c r="A9" s="237"/>
      <c r="B9" s="237"/>
      <c r="C9" s="237"/>
      <c r="D9" s="237"/>
      <c r="E9" s="236"/>
      <c r="F9" s="236"/>
      <c r="G9" s="236"/>
      <c r="H9" s="236"/>
      <c r="I9" s="236"/>
      <c r="J9" s="238"/>
      <c r="K9" s="252" t="s">
        <v>84</v>
      </c>
      <c r="L9" s="253"/>
      <c r="M9" s="245" t="s">
        <v>85</v>
      </c>
      <c r="N9" s="246"/>
      <c r="O9" s="236" t="s">
        <v>86</v>
      </c>
      <c r="P9" s="236"/>
      <c r="Q9" s="236" t="s">
        <v>87</v>
      </c>
      <c r="R9" s="237"/>
      <c r="S9" s="236" t="s">
        <v>86</v>
      </c>
      <c r="T9" s="236"/>
      <c r="U9" s="236" t="s">
        <v>87</v>
      </c>
      <c r="V9" s="237"/>
      <c r="W9" s="238" t="s">
        <v>86</v>
      </c>
      <c r="X9" s="251"/>
      <c r="Y9" s="252" t="s">
        <v>88</v>
      </c>
      <c r="Z9" s="253"/>
      <c r="AA9" s="252" t="s">
        <v>89</v>
      </c>
      <c r="AB9" s="246"/>
      <c r="AC9" s="2"/>
    </row>
    <row r="10" spans="1:54"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71"/>
      <c r="AC10" s="2"/>
    </row>
    <row r="11" spans="1:54" s="1" customFormat="1" ht="23.25" customHeight="1" x14ac:dyDescent="0.2">
      <c r="A11" s="389" t="s">
        <v>153</v>
      </c>
      <c r="B11" s="389"/>
      <c r="C11" s="389"/>
      <c r="D11" s="389"/>
      <c r="E11" s="390"/>
      <c r="F11" s="390"/>
      <c r="G11" s="391"/>
      <c r="H11" s="391"/>
      <c r="I11" s="231"/>
      <c r="J11" s="224"/>
      <c r="K11" s="178" t="str">
        <f t="shared" ref="K11:K18" si="0">IF(E11="","",E11*G11*I11)</f>
        <v/>
      </c>
      <c r="L11" s="179"/>
      <c r="M11" s="227"/>
      <c r="N11" s="199"/>
      <c r="O11" s="199"/>
      <c r="P11" s="199"/>
      <c r="Q11" s="199"/>
      <c r="R11" s="199"/>
      <c r="S11" s="199"/>
      <c r="T11" s="199"/>
      <c r="U11" s="199"/>
      <c r="V11" s="199"/>
      <c r="W11" s="200"/>
      <c r="X11" s="201"/>
      <c r="Y11" s="178" t="str">
        <f t="shared" ref="Y11:Y18" si="1">IF(K11="","",SUM(M11:X11))</f>
        <v/>
      </c>
      <c r="Z11" s="179"/>
      <c r="AA11" s="180" t="str">
        <f t="shared" ref="AA11:AA18" si="2">IF(K11="","",(K11-Y11))</f>
        <v/>
      </c>
      <c r="AB11" s="181"/>
      <c r="AC11" s="2"/>
    </row>
    <row r="12" spans="1:54" ht="23.25" customHeight="1" x14ac:dyDescent="0.2">
      <c r="A12" s="389" t="s">
        <v>154</v>
      </c>
      <c r="B12" s="389"/>
      <c r="C12" s="389"/>
      <c r="D12" s="389"/>
      <c r="E12" s="392"/>
      <c r="F12" s="393"/>
      <c r="G12" s="394"/>
      <c r="H12" s="395"/>
      <c r="I12" s="224"/>
      <c r="J12" s="225"/>
      <c r="K12" s="178" t="str">
        <f t="shared" si="0"/>
        <v/>
      </c>
      <c r="L12" s="179"/>
      <c r="M12" s="226"/>
      <c r="N12" s="227"/>
      <c r="O12" s="337"/>
      <c r="P12" s="227"/>
      <c r="Q12" s="337"/>
      <c r="R12" s="227"/>
      <c r="S12" s="337"/>
      <c r="T12" s="227"/>
      <c r="U12" s="337"/>
      <c r="V12" s="227"/>
      <c r="W12" s="201"/>
      <c r="X12" s="338"/>
      <c r="Y12" s="178" t="str">
        <f t="shared" si="1"/>
        <v/>
      </c>
      <c r="Z12" s="179"/>
      <c r="AA12" s="180" t="str">
        <f t="shared" si="2"/>
        <v/>
      </c>
      <c r="AB12" s="181"/>
      <c r="AC12" s="2"/>
    </row>
    <row r="13" spans="1:54" ht="23.25" customHeight="1" x14ac:dyDescent="0.2">
      <c r="A13" s="396" t="s">
        <v>155</v>
      </c>
      <c r="B13" s="397"/>
      <c r="C13" s="397"/>
      <c r="D13" s="397"/>
      <c r="E13" s="392"/>
      <c r="F13" s="393"/>
      <c r="G13" s="394"/>
      <c r="H13" s="395"/>
      <c r="I13" s="224"/>
      <c r="J13" s="225"/>
      <c r="K13" s="217" t="str">
        <f t="shared" si="0"/>
        <v/>
      </c>
      <c r="L13" s="218"/>
      <c r="M13" s="226"/>
      <c r="N13" s="227"/>
      <c r="O13" s="337"/>
      <c r="P13" s="227"/>
      <c r="Q13" s="337"/>
      <c r="R13" s="227"/>
      <c r="S13" s="337"/>
      <c r="T13" s="227"/>
      <c r="U13" s="337"/>
      <c r="V13" s="227"/>
      <c r="W13" s="201"/>
      <c r="X13" s="338"/>
      <c r="Y13" s="178" t="str">
        <f t="shared" si="1"/>
        <v/>
      </c>
      <c r="Z13" s="179"/>
      <c r="AA13" s="180" t="str">
        <f t="shared" si="2"/>
        <v/>
      </c>
      <c r="AB13" s="181"/>
      <c r="AC13" s="2"/>
    </row>
    <row r="14" spans="1:54" ht="23.25" customHeight="1" x14ac:dyDescent="0.2">
      <c r="A14" s="396" t="s">
        <v>155</v>
      </c>
      <c r="B14" s="397"/>
      <c r="C14" s="397"/>
      <c r="D14" s="397"/>
      <c r="E14" s="392"/>
      <c r="F14" s="393"/>
      <c r="G14" s="394"/>
      <c r="H14" s="395"/>
      <c r="I14" s="224"/>
      <c r="J14" s="225"/>
      <c r="K14" s="217" t="str">
        <f t="shared" si="0"/>
        <v/>
      </c>
      <c r="L14" s="218"/>
      <c r="M14" s="226"/>
      <c r="N14" s="227"/>
      <c r="O14" s="337"/>
      <c r="P14" s="227"/>
      <c r="Q14" s="337"/>
      <c r="R14" s="227"/>
      <c r="S14" s="337"/>
      <c r="T14" s="227"/>
      <c r="U14" s="337"/>
      <c r="V14" s="227"/>
      <c r="W14" s="201"/>
      <c r="X14" s="338"/>
      <c r="Y14" s="217" t="str">
        <f t="shared" si="1"/>
        <v/>
      </c>
      <c r="Z14" s="218"/>
      <c r="AA14" s="186" t="str">
        <f t="shared" si="2"/>
        <v/>
      </c>
      <c r="AB14" s="187"/>
      <c r="AC14" s="2"/>
    </row>
    <row r="15" spans="1:54" ht="23.25" customHeight="1" x14ac:dyDescent="0.2">
      <c r="A15" s="396" t="s">
        <v>155</v>
      </c>
      <c r="B15" s="397"/>
      <c r="C15" s="397"/>
      <c r="D15" s="397"/>
      <c r="E15" s="392"/>
      <c r="F15" s="393"/>
      <c r="G15" s="394"/>
      <c r="H15" s="395"/>
      <c r="I15" s="224"/>
      <c r="J15" s="225"/>
      <c r="K15" s="217" t="str">
        <f t="shared" si="0"/>
        <v/>
      </c>
      <c r="L15" s="218"/>
      <c r="M15" s="226"/>
      <c r="N15" s="227"/>
      <c r="O15" s="337"/>
      <c r="P15" s="227"/>
      <c r="Q15" s="337"/>
      <c r="R15" s="227"/>
      <c r="S15" s="337"/>
      <c r="T15" s="227"/>
      <c r="U15" s="337"/>
      <c r="V15" s="227"/>
      <c r="W15" s="201"/>
      <c r="X15" s="338"/>
      <c r="Y15" s="217" t="str">
        <f t="shared" si="1"/>
        <v/>
      </c>
      <c r="Z15" s="218"/>
      <c r="AA15" s="186" t="str">
        <f t="shared" si="2"/>
        <v/>
      </c>
      <c r="AB15" s="187"/>
      <c r="AC15" s="2"/>
    </row>
    <row r="16" spans="1:54" ht="23.25" customHeight="1" x14ac:dyDescent="0.2">
      <c r="A16" s="396" t="s">
        <v>155</v>
      </c>
      <c r="B16" s="397"/>
      <c r="C16" s="397"/>
      <c r="D16" s="397"/>
      <c r="E16" s="392"/>
      <c r="F16" s="393"/>
      <c r="G16" s="394"/>
      <c r="H16" s="395"/>
      <c r="I16" s="224"/>
      <c r="J16" s="225"/>
      <c r="K16" s="217" t="str">
        <f t="shared" si="0"/>
        <v/>
      </c>
      <c r="L16" s="218"/>
      <c r="M16" s="226"/>
      <c r="N16" s="227"/>
      <c r="O16" s="337"/>
      <c r="P16" s="227"/>
      <c r="Q16" s="337"/>
      <c r="R16" s="227"/>
      <c r="S16" s="337"/>
      <c r="T16" s="227"/>
      <c r="U16" s="337"/>
      <c r="V16" s="227"/>
      <c r="W16" s="201"/>
      <c r="X16" s="338"/>
      <c r="Y16" s="217" t="str">
        <f t="shared" si="1"/>
        <v/>
      </c>
      <c r="Z16" s="218"/>
      <c r="AA16" s="186" t="str">
        <f t="shared" si="2"/>
        <v/>
      </c>
      <c r="AB16" s="187"/>
      <c r="AC16" s="2"/>
    </row>
    <row r="17" spans="1:31" ht="23.25" customHeight="1" x14ac:dyDescent="0.2">
      <c r="A17" s="396" t="s">
        <v>155</v>
      </c>
      <c r="B17" s="397"/>
      <c r="C17" s="397"/>
      <c r="D17" s="397"/>
      <c r="E17" s="392"/>
      <c r="F17" s="393"/>
      <c r="G17" s="394"/>
      <c r="H17" s="395"/>
      <c r="I17" s="224"/>
      <c r="J17" s="225"/>
      <c r="K17" s="217" t="str">
        <f t="shared" si="0"/>
        <v/>
      </c>
      <c r="L17" s="218"/>
      <c r="M17" s="226"/>
      <c r="N17" s="227"/>
      <c r="O17" s="337"/>
      <c r="P17" s="227"/>
      <c r="Q17" s="337"/>
      <c r="R17" s="227"/>
      <c r="S17" s="337"/>
      <c r="T17" s="227"/>
      <c r="U17" s="337"/>
      <c r="V17" s="227"/>
      <c r="W17" s="201"/>
      <c r="X17" s="338"/>
      <c r="Y17" s="217" t="str">
        <f t="shared" si="1"/>
        <v/>
      </c>
      <c r="Z17" s="218"/>
      <c r="AA17" s="186" t="str">
        <f t="shared" si="2"/>
        <v/>
      </c>
      <c r="AB17" s="187"/>
      <c r="AC17" s="2"/>
    </row>
    <row r="18" spans="1:31" ht="23.25" customHeight="1" x14ac:dyDescent="0.2">
      <c r="A18" s="396" t="s">
        <v>155</v>
      </c>
      <c r="B18" s="397"/>
      <c r="C18" s="397"/>
      <c r="D18" s="397"/>
      <c r="E18" s="392"/>
      <c r="F18" s="393"/>
      <c r="G18" s="394"/>
      <c r="H18" s="395"/>
      <c r="I18" s="224"/>
      <c r="J18" s="225"/>
      <c r="K18" s="217" t="str">
        <f t="shared" si="0"/>
        <v/>
      </c>
      <c r="L18" s="218"/>
      <c r="M18" s="226"/>
      <c r="N18" s="227"/>
      <c r="O18" s="337"/>
      <c r="P18" s="227"/>
      <c r="Q18" s="337"/>
      <c r="R18" s="227"/>
      <c r="S18" s="337"/>
      <c r="T18" s="227"/>
      <c r="U18" s="337"/>
      <c r="V18" s="227"/>
      <c r="W18" s="201"/>
      <c r="X18" s="338"/>
      <c r="Y18" s="217" t="str">
        <f t="shared" si="1"/>
        <v/>
      </c>
      <c r="Z18" s="218"/>
      <c r="AA18" s="186" t="str">
        <f t="shared" si="2"/>
        <v/>
      </c>
      <c r="AB18" s="187"/>
      <c r="AC18" s="2"/>
    </row>
    <row r="19" spans="1:31" ht="25.5" customHeight="1" x14ac:dyDescent="0.2">
      <c r="A19" s="399" t="s">
        <v>156</v>
      </c>
      <c r="B19" s="400"/>
      <c r="C19" s="400"/>
      <c r="D19" s="401"/>
      <c r="E19" s="213"/>
      <c r="F19" s="214"/>
      <c r="G19" s="214"/>
      <c r="H19" s="214"/>
      <c r="I19" s="214"/>
      <c r="J19" s="215"/>
      <c r="K19" s="217">
        <f>SUM(K11:L18)</f>
        <v>0</v>
      </c>
      <c r="L19" s="218"/>
      <c r="M19" s="217">
        <f>SUM(M11:N18)</f>
        <v>0</v>
      </c>
      <c r="N19" s="163"/>
      <c r="O19" s="156">
        <f>SUM(O11:P18)</f>
        <v>0</v>
      </c>
      <c r="P19" s="163"/>
      <c r="Q19" s="156">
        <f>SUM(Q11:R18)</f>
        <v>0</v>
      </c>
      <c r="R19" s="163"/>
      <c r="S19" s="156">
        <f>SUM(S11:T18)</f>
        <v>0</v>
      </c>
      <c r="T19" s="163"/>
      <c r="U19" s="156">
        <f>SUM(U11:V18)</f>
        <v>0</v>
      </c>
      <c r="V19" s="163"/>
      <c r="W19" s="156">
        <f>SUM(W11:X18)</f>
        <v>0</v>
      </c>
      <c r="X19" s="218"/>
      <c r="Y19" s="217">
        <f>SUM(Y11:Z18)</f>
        <v>0</v>
      </c>
      <c r="Z19" s="218"/>
      <c r="AA19" s="398">
        <f>SUM(AA11:AB18)</f>
        <v>0</v>
      </c>
      <c r="AB19" s="272"/>
      <c r="AC19" s="2"/>
    </row>
    <row r="20" spans="1:31" x14ac:dyDescent="0.2">
      <c r="A20" s="168" t="s">
        <v>99</v>
      </c>
      <c r="B20" s="169"/>
      <c r="C20" s="169"/>
      <c r="D20" s="169"/>
      <c r="E20" s="169"/>
      <c r="F20" s="169"/>
      <c r="G20" s="169"/>
      <c r="H20" s="169"/>
      <c r="I20" s="169"/>
      <c r="J20" s="169"/>
      <c r="K20" s="188"/>
      <c r="L20" s="188"/>
      <c r="M20" s="169"/>
      <c r="N20" s="169"/>
      <c r="O20" s="169"/>
      <c r="P20" s="169"/>
      <c r="Q20" s="169"/>
      <c r="R20" s="169"/>
      <c r="S20" s="169"/>
      <c r="T20" s="169"/>
      <c r="U20" s="169"/>
      <c r="V20" s="169"/>
      <c r="W20" s="169"/>
      <c r="X20" s="169"/>
      <c r="Y20" s="169"/>
      <c r="Z20" s="169"/>
      <c r="AA20" s="169"/>
      <c r="AB20" s="171"/>
      <c r="AC20" s="2"/>
    </row>
    <row r="21" spans="1:31" ht="25.5" customHeight="1" x14ac:dyDescent="0.2">
      <c r="A21" s="164" t="s">
        <v>157</v>
      </c>
      <c r="B21" s="165"/>
      <c r="C21" s="165"/>
      <c r="D21" s="402"/>
      <c r="E21" s="403"/>
      <c r="F21" s="404"/>
      <c r="G21" s="405"/>
      <c r="H21" s="406"/>
      <c r="I21" s="407"/>
      <c r="J21" s="408"/>
      <c r="K21" s="409" t="str">
        <f>IF(E21="","",E21*G21*I21)</f>
        <v/>
      </c>
      <c r="L21" s="410"/>
      <c r="M21" s="176" t="s">
        <v>158</v>
      </c>
      <c r="N21" s="177"/>
      <c r="O21" s="182" t="s">
        <v>103</v>
      </c>
      <c r="P21" s="183"/>
      <c r="Q21" s="182" t="s">
        <v>103</v>
      </c>
      <c r="R21" s="183"/>
      <c r="S21" s="182" t="s">
        <v>103</v>
      </c>
      <c r="T21" s="183"/>
      <c r="U21" s="182" t="s">
        <v>103</v>
      </c>
      <c r="V21" s="183"/>
      <c r="W21" s="182" t="s">
        <v>103</v>
      </c>
      <c r="X21" s="183"/>
      <c r="Y21" s="184" t="str">
        <f>IF(K21="","",SUM(M21:X21))</f>
        <v/>
      </c>
      <c r="Z21" s="185"/>
      <c r="AA21" s="186" t="str">
        <f>IF(K21="","",(K21-Y21))</f>
        <v/>
      </c>
      <c r="AB21" s="187"/>
      <c r="AC21" s="2"/>
    </row>
    <row r="22" spans="1:31" ht="15" customHeight="1" x14ac:dyDescent="0.2">
      <c r="A22" s="164" t="s">
        <v>104</v>
      </c>
      <c r="B22" s="165"/>
      <c r="C22" s="165"/>
      <c r="D22" s="165"/>
      <c r="E22" s="165"/>
      <c r="F22" s="165"/>
      <c r="G22" s="165"/>
      <c r="H22" s="165"/>
      <c r="I22" s="165"/>
      <c r="J22" s="165"/>
      <c r="K22" s="166" t="str">
        <f>IF(K21="","",IF(M21&lt;=(0.1*M19),"No","Yes; please revise."))</f>
        <v/>
      </c>
      <c r="L22" s="166"/>
      <c r="M22" s="166"/>
      <c r="N22" s="166"/>
      <c r="O22" s="166"/>
      <c r="P22" s="166"/>
      <c r="Q22" s="166"/>
      <c r="R22" s="166"/>
      <c r="S22" s="166"/>
      <c r="T22" s="166"/>
      <c r="U22" s="166"/>
      <c r="V22" s="166"/>
      <c r="W22" s="166"/>
      <c r="X22" s="166"/>
      <c r="Y22" s="166"/>
      <c r="Z22" s="166"/>
      <c r="AA22" s="166"/>
      <c r="AB22" s="167"/>
      <c r="AC22" s="2"/>
    </row>
    <row r="23" spans="1:31" x14ac:dyDescent="0.2">
      <c r="A23" s="168" t="s">
        <v>64</v>
      </c>
      <c r="B23" s="169"/>
      <c r="C23" s="169"/>
      <c r="D23" s="169"/>
      <c r="E23" s="169"/>
      <c r="F23" s="169"/>
      <c r="G23" s="169"/>
      <c r="H23" s="169"/>
      <c r="I23" s="169"/>
      <c r="J23" s="169"/>
      <c r="K23" s="170"/>
      <c r="L23" s="170"/>
      <c r="M23" s="169"/>
      <c r="N23" s="169"/>
      <c r="O23" s="169"/>
      <c r="P23" s="169"/>
      <c r="Q23" s="169"/>
      <c r="R23" s="169"/>
      <c r="S23" s="169"/>
      <c r="T23" s="169"/>
      <c r="U23" s="169"/>
      <c r="V23" s="169"/>
      <c r="W23" s="169"/>
      <c r="X23" s="169"/>
      <c r="Y23" s="169"/>
      <c r="Z23" s="169"/>
      <c r="AA23" s="169"/>
      <c r="AB23" s="171"/>
      <c r="AC23" s="2"/>
    </row>
    <row r="24" spans="1:31" ht="25.5" customHeight="1" thickBot="1" x14ac:dyDescent="0.25">
      <c r="A24" s="261" t="s">
        <v>159</v>
      </c>
      <c r="B24" s="261"/>
      <c r="C24" s="261"/>
      <c r="D24" s="261"/>
      <c r="E24" s="173"/>
      <c r="F24" s="174"/>
      <c r="G24" s="174"/>
      <c r="H24" s="174"/>
      <c r="I24" s="174"/>
      <c r="J24" s="175"/>
      <c r="K24" s="157">
        <f>SUM(K19,K21)</f>
        <v>0</v>
      </c>
      <c r="L24" s="158"/>
      <c r="M24" s="163">
        <f>SUM(M19,M21)</f>
        <v>0</v>
      </c>
      <c r="N24" s="155"/>
      <c r="O24" s="155">
        <f>SUM(O19,O21)</f>
        <v>0</v>
      </c>
      <c r="P24" s="155"/>
      <c r="Q24" s="155">
        <f>SUM(Q19,Q21)</f>
        <v>0</v>
      </c>
      <c r="R24" s="155"/>
      <c r="S24" s="155">
        <f>SUM(S19,S21)</f>
        <v>0</v>
      </c>
      <c r="T24" s="155"/>
      <c r="U24" s="155">
        <f>SUM(U19,U21)</f>
        <v>0</v>
      </c>
      <c r="V24" s="155"/>
      <c r="W24" s="155">
        <f>SUM(W19,W21)</f>
        <v>0</v>
      </c>
      <c r="X24" s="156"/>
      <c r="Y24" s="157">
        <f>SUM(Y19,Y21)</f>
        <v>0</v>
      </c>
      <c r="Z24" s="158"/>
      <c r="AA24" s="159">
        <f>IF(K24="","",(K24-Y24))</f>
        <v>0</v>
      </c>
      <c r="AB24" s="16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161" t="s">
        <v>71</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26"/>
      <c r="AD26" s="26"/>
      <c r="AE26" s="26"/>
    </row>
    <row r="27" spans="1:31" x14ac:dyDescent="0.2">
      <c r="A27" s="154" t="s">
        <v>131</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2"/>
    </row>
    <row r="28" spans="1:31" ht="24" customHeight="1" x14ac:dyDescent="0.2">
      <c r="A28" s="154" t="s">
        <v>281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2"/>
    </row>
    <row r="29" spans="1:31" ht="26.25" customHeight="1" x14ac:dyDescent="0.2">
      <c r="A29" s="154" t="s">
        <v>304</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2"/>
    </row>
  </sheetData>
  <sheetProtection algorithmName="SHA-512" hashValue="ssh4DBJ7FclkwIK/U1SZt4bRKG2InkWPSgeLMX8dHn+C5b72U96wuRKpDxOoBrq8TpGtUd0B/5RF4STmWtRUmw==" saltValue="eOcuiYKHvel7UdNdOTsYcQ==" spinCount="100000" sheet="1" selectLockedCells="1"/>
  <mergeCells count="177">
    <mergeCell ref="A27:AB27"/>
    <mergeCell ref="A28:AB28"/>
    <mergeCell ref="A29:AB29"/>
    <mergeCell ref="S24:T24"/>
    <mergeCell ref="U24:V24"/>
    <mergeCell ref="W24:X24"/>
    <mergeCell ref="Y24:Z24"/>
    <mergeCell ref="AA24:AB24"/>
    <mergeCell ref="A26:AB26"/>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 ref="E21:F21"/>
    <mergeCell ref="G21:H21"/>
    <mergeCell ref="I21:J21"/>
    <mergeCell ref="K21:L21"/>
    <mergeCell ref="M21:N21"/>
    <mergeCell ref="S19:T19"/>
    <mergeCell ref="U19:V19"/>
    <mergeCell ref="W19:X19"/>
    <mergeCell ref="Y19:Z19"/>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K14:L14"/>
    <mergeCell ref="M14:N14"/>
    <mergeCell ref="O14:P14"/>
    <mergeCell ref="Q14:R14"/>
    <mergeCell ref="S14:T14"/>
    <mergeCell ref="U12:V12"/>
    <mergeCell ref="W12:X12"/>
    <mergeCell ref="Y12:Z12"/>
    <mergeCell ref="AA12:AB12"/>
    <mergeCell ref="A13:D13"/>
    <mergeCell ref="E13:F13"/>
    <mergeCell ref="G13:H13"/>
    <mergeCell ref="I13:J13"/>
    <mergeCell ref="K13:L13"/>
    <mergeCell ref="M13:N13"/>
    <mergeCell ref="AA13:AB13"/>
    <mergeCell ref="O13:P13"/>
    <mergeCell ref="Q13:R13"/>
    <mergeCell ref="S13:T13"/>
    <mergeCell ref="U13:V13"/>
    <mergeCell ref="W13:X13"/>
    <mergeCell ref="Y13:Z13"/>
    <mergeCell ref="A12:D12"/>
    <mergeCell ref="E12:F12"/>
    <mergeCell ref="G12:H12"/>
    <mergeCell ref="I12:J12"/>
    <mergeCell ref="K12:L12"/>
    <mergeCell ref="M12:N12"/>
    <mergeCell ref="O12:P12"/>
    <mergeCell ref="Q12:R12"/>
    <mergeCell ref="S12:T12"/>
    <mergeCell ref="S9:T9"/>
    <mergeCell ref="U9:V9"/>
    <mergeCell ref="W9:X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80" orientation="landscape" r:id="rId1"/>
  <headerFooter>
    <oddFooter xml:space="preserve">&amp;LAppendix B (Required Forms), Exhibit 14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9"/>
  <sheetViews>
    <sheetView showWhiteSpace="0" topLeftCell="A12" zoomScaleNormal="100" workbookViewId="0">
      <selection activeCell="O21" sqref="O21:P2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14 Budget Cover Page'!A2)</f>
        <v>Program Services:</v>
      </c>
      <c r="E1" s="254" t="str">
        <f>T('Exhibit 14 Budget Cover Page'!G2)</f>
        <v>Long Term Care Facility Citation Penalty Account- Special Deposit Fund</v>
      </c>
      <c r="F1" s="254"/>
      <c r="G1" s="254"/>
      <c r="H1" s="254"/>
      <c r="I1" s="254"/>
      <c r="J1" s="254"/>
      <c r="K1" s="254"/>
      <c r="L1" s="254"/>
      <c r="M1" s="254"/>
      <c r="N1" s="254"/>
      <c r="O1" s="254"/>
      <c r="P1" s="254"/>
      <c r="Q1" s="254"/>
      <c r="R1" s="254"/>
      <c r="S1" s="254"/>
      <c r="T1" s="254"/>
      <c r="U1" s="254"/>
      <c r="V1" s="254"/>
      <c r="W1" s="254"/>
      <c r="X1" s="254"/>
      <c r="Y1" s="254"/>
      <c r="Z1" s="254"/>
      <c r="AA1" s="254"/>
      <c r="AB1" s="254"/>
    </row>
    <row r="2" spans="1:54" ht="21.95" customHeight="1" x14ac:dyDescent="0.2">
      <c r="A2" s="7" t="str">
        <f>T('Exhibit 14 Budget Cover Page'!A4)</f>
        <v>Fiscal Year:</v>
      </c>
      <c r="E2" s="388" t="str">
        <f>T('Exhibit 14 Budget Cover Page'!G4:AK4)</f>
        <v>2023-24</v>
      </c>
      <c r="F2" s="388"/>
      <c r="G2" s="388"/>
      <c r="H2" s="388"/>
      <c r="I2" s="388"/>
      <c r="J2" s="388"/>
      <c r="K2" s="388"/>
      <c r="L2" s="388"/>
      <c r="M2" s="388"/>
      <c r="N2" s="388"/>
      <c r="O2" s="388"/>
      <c r="P2" s="388"/>
      <c r="Q2" s="388"/>
      <c r="R2" s="388"/>
      <c r="S2" s="388"/>
      <c r="T2" s="388"/>
      <c r="U2" s="388"/>
      <c r="V2" s="388"/>
      <c r="W2" s="388"/>
      <c r="X2" s="388"/>
      <c r="Y2" s="388"/>
      <c r="Z2" s="388"/>
      <c r="AA2" s="388"/>
      <c r="AB2" s="388"/>
    </row>
    <row r="3" spans="1:54" s="6" customFormat="1" ht="21.95" hidden="1" customHeight="1" x14ac:dyDescent="0.2">
      <c r="A3" s="11" t="str">
        <f>T('Exhibit 14 Budget Cover Page'!A5)</f>
        <v>Subaward Number:</v>
      </c>
      <c r="B3" s="11"/>
      <c r="C3" s="11"/>
      <c r="D3" s="11"/>
      <c r="E3" s="131" t="str">
        <f>T('Exhibit 14 Budget Cover Page'!G5:AK5)</f>
        <v>[Enter Subaward Number]</v>
      </c>
      <c r="F3" s="131"/>
      <c r="G3" s="131"/>
      <c r="H3" s="131"/>
      <c r="I3" s="131"/>
      <c r="J3" s="131"/>
      <c r="K3" s="131"/>
      <c r="L3" s="131"/>
      <c r="M3" s="131"/>
      <c r="N3" s="131"/>
      <c r="O3" s="131"/>
      <c r="P3" s="131"/>
      <c r="Q3" s="131"/>
      <c r="R3" s="131"/>
      <c r="S3" s="131"/>
      <c r="T3" s="131"/>
      <c r="U3" s="131"/>
      <c r="V3" s="131"/>
      <c r="W3" s="131"/>
      <c r="X3" s="131"/>
      <c r="Y3" s="131"/>
      <c r="Z3" s="131"/>
      <c r="AA3" s="131"/>
      <c r="AB3" s="131"/>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255" t="str">
        <f>T('Exhibit 14 Budget Cover Page'!G6:L6)</f>
        <v>N/A</v>
      </c>
      <c r="F4" s="255"/>
      <c r="G4" s="255"/>
      <c r="H4" s="255"/>
      <c r="I4" s="255"/>
      <c r="J4" s="255"/>
      <c r="K4" s="255"/>
      <c r="L4" s="255"/>
      <c r="M4" s="255"/>
      <c r="N4" s="255"/>
      <c r="O4" s="255"/>
      <c r="P4" s="255"/>
      <c r="Q4" s="300" t="s">
        <v>22</v>
      </c>
      <c r="R4" s="300"/>
      <c r="S4" s="300"/>
      <c r="T4" s="300"/>
      <c r="U4" s="300"/>
      <c r="V4" s="131" t="str">
        <f>T('Exhibit 14 Budget Cover Page'!Z6:AF6)</f>
        <v>N/A</v>
      </c>
      <c r="W4" s="131"/>
      <c r="X4" s="131"/>
      <c r="Y4" s="131"/>
      <c r="Z4" s="131"/>
      <c r="AA4" s="131"/>
      <c r="AB4" s="131"/>
      <c r="AC4" s="8"/>
      <c r="AD4" s="8"/>
      <c r="AE4" s="8"/>
      <c r="AF4" s="8"/>
      <c r="AG4" s="8"/>
      <c r="AH4" s="8"/>
      <c r="AI4" s="8"/>
      <c r="AJ4" s="8"/>
      <c r="AK4" s="8"/>
      <c r="AZ4" s="13"/>
      <c r="BB4" s="14" t="s">
        <v>33</v>
      </c>
    </row>
    <row r="5" spans="1:54" ht="21.95" customHeight="1" x14ac:dyDescent="0.2">
      <c r="A5" s="7" t="str">
        <f>T('Exhibit 14 Budget Cover Page'!A7:F7)</f>
        <v>BIDDER'S Legal Name:</v>
      </c>
      <c r="B5" s="1"/>
      <c r="C5" s="1"/>
      <c r="D5" s="1"/>
      <c r="E5" s="131" t="str">
        <f>T('Exhibit 14 Budget Cover Page'!G7:AK7)</f>
        <v>[Enter Legal Name]</v>
      </c>
      <c r="F5" s="131"/>
      <c r="G5" s="131"/>
      <c r="H5" s="131"/>
      <c r="I5" s="131"/>
      <c r="J5" s="131"/>
      <c r="K5" s="131"/>
      <c r="L5" s="131"/>
      <c r="M5" s="131"/>
      <c r="N5" s="131"/>
      <c r="O5" s="131"/>
      <c r="P5" s="131"/>
      <c r="Q5" s="131"/>
      <c r="R5" s="131"/>
      <c r="S5" s="131"/>
      <c r="T5" s="131"/>
      <c r="U5" s="131"/>
      <c r="V5" s="131"/>
      <c r="W5" s="131"/>
      <c r="X5" s="131"/>
      <c r="Y5" s="131"/>
      <c r="Z5" s="131"/>
      <c r="AA5" s="131"/>
      <c r="AB5" s="131"/>
    </row>
    <row r="6" spans="1:54" ht="25.5" customHeight="1" thickBot="1" x14ac:dyDescent="0.25">
      <c r="A6" s="132" t="s">
        <v>160</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row>
    <row r="7" spans="1:54" ht="21" customHeight="1" x14ac:dyDescent="0.2">
      <c r="A7" s="236" t="s">
        <v>148</v>
      </c>
      <c r="B7" s="237"/>
      <c r="C7" s="237"/>
      <c r="D7" s="237"/>
      <c r="E7" s="236" t="s">
        <v>149</v>
      </c>
      <c r="F7" s="236"/>
      <c r="G7" s="236" t="s">
        <v>150</v>
      </c>
      <c r="H7" s="236"/>
      <c r="I7" s="236" t="s">
        <v>77</v>
      </c>
      <c r="J7" s="238"/>
      <c r="K7" s="239" t="s">
        <v>78</v>
      </c>
      <c r="L7" s="240"/>
      <c r="M7" s="243" t="s">
        <v>274</v>
      </c>
      <c r="N7" s="244"/>
      <c r="O7" s="247" t="s">
        <v>284</v>
      </c>
      <c r="P7" s="248"/>
      <c r="Q7" s="248"/>
      <c r="R7" s="248"/>
      <c r="S7" s="248"/>
      <c r="T7" s="248"/>
      <c r="U7" s="248"/>
      <c r="V7" s="248"/>
      <c r="W7" s="248"/>
      <c r="X7" s="249"/>
      <c r="Y7" s="239" t="s">
        <v>151</v>
      </c>
      <c r="Z7" s="240"/>
      <c r="AA7" s="243" t="s">
        <v>80</v>
      </c>
      <c r="AB7" s="244"/>
      <c r="AC7" s="2"/>
    </row>
    <row r="8" spans="1:54" ht="36.75" customHeight="1" x14ac:dyDescent="0.2">
      <c r="A8" s="236"/>
      <c r="B8" s="237"/>
      <c r="C8" s="237"/>
      <c r="D8" s="237"/>
      <c r="E8" s="236"/>
      <c r="F8" s="236"/>
      <c r="G8" s="236"/>
      <c r="H8" s="236"/>
      <c r="I8" s="236"/>
      <c r="J8" s="238"/>
      <c r="K8" s="241"/>
      <c r="L8" s="242"/>
      <c r="M8" s="245"/>
      <c r="N8" s="246"/>
      <c r="O8" s="236" t="s">
        <v>152</v>
      </c>
      <c r="P8" s="236"/>
      <c r="Q8" s="236"/>
      <c r="R8" s="236"/>
      <c r="S8" s="236" t="s">
        <v>82</v>
      </c>
      <c r="T8" s="236"/>
      <c r="U8" s="236"/>
      <c r="V8" s="236"/>
      <c r="W8" s="238" t="s">
        <v>83</v>
      </c>
      <c r="X8" s="251"/>
      <c r="Y8" s="241"/>
      <c r="Z8" s="242"/>
      <c r="AA8" s="241"/>
      <c r="AB8" s="250"/>
      <c r="AC8" s="2"/>
    </row>
    <row r="9" spans="1:54" s="3" customFormat="1" ht="27.75" customHeight="1" x14ac:dyDescent="0.2">
      <c r="A9" s="237"/>
      <c r="B9" s="237"/>
      <c r="C9" s="237"/>
      <c r="D9" s="237"/>
      <c r="E9" s="236"/>
      <c r="F9" s="236"/>
      <c r="G9" s="236"/>
      <c r="H9" s="236"/>
      <c r="I9" s="236"/>
      <c r="J9" s="238"/>
      <c r="K9" s="252" t="s">
        <v>84</v>
      </c>
      <c r="L9" s="253"/>
      <c r="M9" s="245" t="s">
        <v>85</v>
      </c>
      <c r="N9" s="246"/>
      <c r="O9" s="236" t="s">
        <v>86</v>
      </c>
      <c r="P9" s="236"/>
      <c r="Q9" s="236" t="s">
        <v>87</v>
      </c>
      <c r="R9" s="237"/>
      <c r="S9" s="236" t="s">
        <v>86</v>
      </c>
      <c r="T9" s="236"/>
      <c r="U9" s="236" t="s">
        <v>87</v>
      </c>
      <c r="V9" s="237"/>
      <c r="W9" s="238" t="s">
        <v>86</v>
      </c>
      <c r="X9" s="251"/>
      <c r="Y9" s="252" t="s">
        <v>88</v>
      </c>
      <c r="Z9" s="253"/>
      <c r="AA9" s="252" t="s">
        <v>89</v>
      </c>
      <c r="AB9" s="246"/>
      <c r="AC9" s="2"/>
    </row>
    <row r="10" spans="1:54"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71"/>
      <c r="AC10" s="2"/>
    </row>
    <row r="11" spans="1:54" s="1" customFormat="1" ht="23.25" customHeight="1" x14ac:dyDescent="0.2">
      <c r="A11" s="389" t="s">
        <v>153</v>
      </c>
      <c r="B11" s="389"/>
      <c r="C11" s="389"/>
      <c r="D11" s="389"/>
      <c r="E11" s="390"/>
      <c r="F11" s="390"/>
      <c r="G11" s="391"/>
      <c r="H11" s="391"/>
      <c r="I11" s="231"/>
      <c r="J11" s="224"/>
      <c r="K11" s="178" t="str">
        <f t="shared" ref="K11:K18" si="0">IF(E11="","",E11*G11*I11)</f>
        <v/>
      </c>
      <c r="L11" s="179"/>
      <c r="M11" s="227"/>
      <c r="N11" s="199"/>
      <c r="O11" s="199"/>
      <c r="P11" s="199"/>
      <c r="Q11" s="199"/>
      <c r="R11" s="199"/>
      <c r="S11" s="199"/>
      <c r="T11" s="199"/>
      <c r="U11" s="199"/>
      <c r="V11" s="199"/>
      <c r="W11" s="200"/>
      <c r="X11" s="201"/>
      <c r="Y11" s="178" t="str">
        <f t="shared" ref="Y11:Y18" si="1">IF(K11="","",SUM(M11:X11))</f>
        <v/>
      </c>
      <c r="Z11" s="179"/>
      <c r="AA11" s="180" t="str">
        <f t="shared" ref="AA11:AA18" si="2">IF(K11="","",(K11-Y11))</f>
        <v/>
      </c>
      <c r="AB11" s="181"/>
      <c r="AC11" s="2"/>
    </row>
    <row r="12" spans="1:54" ht="23.25" customHeight="1" x14ac:dyDescent="0.2">
      <c r="A12" s="389" t="s">
        <v>154</v>
      </c>
      <c r="B12" s="389"/>
      <c r="C12" s="389"/>
      <c r="D12" s="389"/>
      <c r="E12" s="392"/>
      <c r="F12" s="393"/>
      <c r="G12" s="394"/>
      <c r="H12" s="395"/>
      <c r="I12" s="224"/>
      <c r="J12" s="225"/>
      <c r="K12" s="178" t="str">
        <f t="shared" si="0"/>
        <v/>
      </c>
      <c r="L12" s="179"/>
      <c r="M12" s="226"/>
      <c r="N12" s="227"/>
      <c r="O12" s="337"/>
      <c r="P12" s="227"/>
      <c r="Q12" s="337"/>
      <c r="R12" s="227"/>
      <c r="S12" s="337"/>
      <c r="T12" s="227"/>
      <c r="U12" s="337"/>
      <c r="V12" s="227"/>
      <c r="W12" s="201"/>
      <c r="X12" s="338"/>
      <c r="Y12" s="178" t="str">
        <f t="shared" si="1"/>
        <v/>
      </c>
      <c r="Z12" s="179"/>
      <c r="AA12" s="180" t="str">
        <f t="shared" si="2"/>
        <v/>
      </c>
      <c r="AB12" s="181"/>
      <c r="AC12" s="2"/>
    </row>
    <row r="13" spans="1:54" ht="23.25" customHeight="1" x14ac:dyDescent="0.2">
      <c r="A13" s="396" t="s">
        <v>155</v>
      </c>
      <c r="B13" s="397"/>
      <c r="C13" s="397"/>
      <c r="D13" s="397"/>
      <c r="E13" s="392"/>
      <c r="F13" s="393"/>
      <c r="G13" s="394"/>
      <c r="H13" s="395"/>
      <c r="I13" s="224"/>
      <c r="J13" s="225"/>
      <c r="K13" s="217" t="str">
        <f t="shared" si="0"/>
        <v/>
      </c>
      <c r="L13" s="218"/>
      <c r="M13" s="226"/>
      <c r="N13" s="227"/>
      <c r="O13" s="337"/>
      <c r="P13" s="227"/>
      <c r="Q13" s="337"/>
      <c r="R13" s="227"/>
      <c r="S13" s="337"/>
      <c r="T13" s="227"/>
      <c r="U13" s="337"/>
      <c r="V13" s="227"/>
      <c r="W13" s="201"/>
      <c r="X13" s="338"/>
      <c r="Y13" s="178" t="str">
        <f t="shared" si="1"/>
        <v/>
      </c>
      <c r="Z13" s="179"/>
      <c r="AA13" s="180" t="str">
        <f t="shared" si="2"/>
        <v/>
      </c>
      <c r="AB13" s="181"/>
      <c r="AC13" s="2"/>
    </row>
    <row r="14" spans="1:54" ht="23.25" customHeight="1" x14ac:dyDescent="0.2">
      <c r="A14" s="396" t="s">
        <v>155</v>
      </c>
      <c r="B14" s="397"/>
      <c r="C14" s="397"/>
      <c r="D14" s="397"/>
      <c r="E14" s="392"/>
      <c r="F14" s="393"/>
      <c r="G14" s="394"/>
      <c r="H14" s="395"/>
      <c r="I14" s="224"/>
      <c r="J14" s="225"/>
      <c r="K14" s="217" t="str">
        <f t="shared" si="0"/>
        <v/>
      </c>
      <c r="L14" s="218"/>
      <c r="M14" s="226"/>
      <c r="N14" s="227"/>
      <c r="O14" s="337"/>
      <c r="P14" s="227"/>
      <c r="Q14" s="337"/>
      <c r="R14" s="227"/>
      <c r="S14" s="337"/>
      <c r="T14" s="227"/>
      <c r="U14" s="337"/>
      <c r="V14" s="227"/>
      <c r="W14" s="201"/>
      <c r="X14" s="338"/>
      <c r="Y14" s="217" t="str">
        <f t="shared" si="1"/>
        <v/>
      </c>
      <c r="Z14" s="218"/>
      <c r="AA14" s="186" t="str">
        <f t="shared" si="2"/>
        <v/>
      </c>
      <c r="AB14" s="187"/>
      <c r="AC14" s="2"/>
    </row>
    <row r="15" spans="1:54" ht="23.25" customHeight="1" x14ac:dyDescent="0.2">
      <c r="A15" s="396" t="s">
        <v>155</v>
      </c>
      <c r="B15" s="397"/>
      <c r="C15" s="397"/>
      <c r="D15" s="397"/>
      <c r="E15" s="392"/>
      <c r="F15" s="393"/>
      <c r="G15" s="394"/>
      <c r="H15" s="395"/>
      <c r="I15" s="224"/>
      <c r="J15" s="225"/>
      <c r="K15" s="217" t="str">
        <f t="shared" si="0"/>
        <v/>
      </c>
      <c r="L15" s="218"/>
      <c r="M15" s="226"/>
      <c r="N15" s="227"/>
      <c r="O15" s="337"/>
      <c r="P15" s="227"/>
      <c r="Q15" s="337"/>
      <c r="R15" s="227"/>
      <c r="S15" s="337"/>
      <c r="T15" s="227"/>
      <c r="U15" s="337"/>
      <c r="V15" s="227"/>
      <c r="W15" s="201"/>
      <c r="X15" s="338"/>
      <c r="Y15" s="217" t="str">
        <f t="shared" si="1"/>
        <v/>
      </c>
      <c r="Z15" s="218"/>
      <c r="AA15" s="186" t="str">
        <f t="shared" si="2"/>
        <v/>
      </c>
      <c r="AB15" s="187"/>
      <c r="AC15" s="2"/>
    </row>
    <row r="16" spans="1:54" ht="23.25" customHeight="1" x14ac:dyDescent="0.2">
      <c r="A16" s="396" t="s">
        <v>155</v>
      </c>
      <c r="B16" s="397"/>
      <c r="C16" s="397"/>
      <c r="D16" s="397"/>
      <c r="E16" s="392"/>
      <c r="F16" s="393"/>
      <c r="G16" s="394"/>
      <c r="H16" s="395"/>
      <c r="I16" s="224"/>
      <c r="J16" s="225"/>
      <c r="K16" s="217" t="str">
        <f t="shared" si="0"/>
        <v/>
      </c>
      <c r="L16" s="218"/>
      <c r="M16" s="226"/>
      <c r="N16" s="227"/>
      <c r="O16" s="337"/>
      <c r="P16" s="227"/>
      <c r="Q16" s="337"/>
      <c r="R16" s="227"/>
      <c r="S16" s="337"/>
      <c r="T16" s="227"/>
      <c r="U16" s="337"/>
      <c r="V16" s="227"/>
      <c r="W16" s="201"/>
      <c r="X16" s="338"/>
      <c r="Y16" s="217" t="str">
        <f t="shared" si="1"/>
        <v/>
      </c>
      <c r="Z16" s="218"/>
      <c r="AA16" s="186" t="str">
        <f t="shared" si="2"/>
        <v/>
      </c>
      <c r="AB16" s="187"/>
      <c r="AC16" s="2"/>
    </row>
    <row r="17" spans="1:31" ht="23.25" customHeight="1" x14ac:dyDescent="0.2">
      <c r="A17" s="396" t="s">
        <v>155</v>
      </c>
      <c r="B17" s="397"/>
      <c r="C17" s="397"/>
      <c r="D17" s="397"/>
      <c r="E17" s="392"/>
      <c r="F17" s="393"/>
      <c r="G17" s="394"/>
      <c r="H17" s="395"/>
      <c r="I17" s="224"/>
      <c r="J17" s="225"/>
      <c r="K17" s="217" t="str">
        <f t="shared" si="0"/>
        <v/>
      </c>
      <c r="L17" s="218"/>
      <c r="M17" s="226"/>
      <c r="N17" s="227"/>
      <c r="O17" s="337"/>
      <c r="P17" s="227"/>
      <c r="Q17" s="337"/>
      <c r="R17" s="227"/>
      <c r="S17" s="337"/>
      <c r="T17" s="227"/>
      <c r="U17" s="337"/>
      <c r="V17" s="227"/>
      <c r="W17" s="201"/>
      <c r="X17" s="338"/>
      <c r="Y17" s="217" t="str">
        <f t="shared" si="1"/>
        <v/>
      </c>
      <c r="Z17" s="218"/>
      <c r="AA17" s="186" t="str">
        <f t="shared" si="2"/>
        <v/>
      </c>
      <c r="AB17" s="187"/>
      <c r="AC17" s="2"/>
    </row>
    <row r="18" spans="1:31" ht="23.25" customHeight="1" x14ac:dyDescent="0.2">
      <c r="A18" s="396" t="s">
        <v>155</v>
      </c>
      <c r="B18" s="397"/>
      <c r="C18" s="397"/>
      <c r="D18" s="397"/>
      <c r="E18" s="392"/>
      <c r="F18" s="393"/>
      <c r="G18" s="394"/>
      <c r="H18" s="395"/>
      <c r="I18" s="224"/>
      <c r="J18" s="225"/>
      <c r="K18" s="217" t="str">
        <f t="shared" si="0"/>
        <v/>
      </c>
      <c r="L18" s="218"/>
      <c r="M18" s="226"/>
      <c r="N18" s="227"/>
      <c r="O18" s="337"/>
      <c r="P18" s="227"/>
      <c r="Q18" s="337"/>
      <c r="R18" s="227"/>
      <c r="S18" s="337"/>
      <c r="T18" s="227"/>
      <c r="U18" s="337"/>
      <c r="V18" s="227"/>
      <c r="W18" s="201"/>
      <c r="X18" s="338"/>
      <c r="Y18" s="217" t="str">
        <f t="shared" si="1"/>
        <v/>
      </c>
      <c r="Z18" s="218"/>
      <c r="AA18" s="186" t="str">
        <f t="shared" si="2"/>
        <v/>
      </c>
      <c r="AB18" s="187"/>
      <c r="AC18" s="2"/>
    </row>
    <row r="19" spans="1:31" ht="35.25" customHeight="1" x14ac:dyDescent="0.2">
      <c r="A19" s="399" t="s">
        <v>161</v>
      </c>
      <c r="B19" s="400"/>
      <c r="C19" s="400"/>
      <c r="D19" s="401"/>
      <c r="E19" s="213"/>
      <c r="F19" s="214"/>
      <c r="G19" s="214"/>
      <c r="H19" s="214"/>
      <c r="I19" s="214"/>
      <c r="J19" s="215"/>
      <c r="K19" s="217">
        <f>SUM(K11:L18)</f>
        <v>0</v>
      </c>
      <c r="L19" s="218"/>
      <c r="M19" s="217">
        <f>SUM(M11:N18)</f>
        <v>0</v>
      </c>
      <c r="N19" s="163"/>
      <c r="O19" s="156">
        <f>SUM(O11:P18)</f>
        <v>0</v>
      </c>
      <c r="P19" s="163"/>
      <c r="Q19" s="156">
        <f>SUM(Q11:R18)</f>
        <v>0</v>
      </c>
      <c r="R19" s="163"/>
      <c r="S19" s="156">
        <f>SUM(S11:T18)</f>
        <v>0</v>
      </c>
      <c r="T19" s="163"/>
      <c r="U19" s="156">
        <f>SUM(U11:V18)</f>
        <v>0</v>
      </c>
      <c r="V19" s="163"/>
      <c r="W19" s="156">
        <f>SUM(W11:X18)</f>
        <v>0</v>
      </c>
      <c r="X19" s="218"/>
      <c r="Y19" s="217">
        <f>SUM(Y11:Z18)</f>
        <v>0</v>
      </c>
      <c r="Z19" s="218"/>
      <c r="AA19" s="398">
        <f>SUM(AA11:AB18)</f>
        <v>0</v>
      </c>
      <c r="AB19" s="272"/>
      <c r="AC19" s="2"/>
    </row>
    <row r="20" spans="1:31" x14ac:dyDescent="0.2">
      <c r="A20" s="168" t="s">
        <v>99</v>
      </c>
      <c r="B20" s="169"/>
      <c r="C20" s="169"/>
      <c r="D20" s="169"/>
      <c r="E20" s="169"/>
      <c r="F20" s="169"/>
      <c r="G20" s="169"/>
      <c r="H20" s="169"/>
      <c r="I20" s="169"/>
      <c r="J20" s="169"/>
      <c r="K20" s="188"/>
      <c r="L20" s="188"/>
      <c r="M20" s="169"/>
      <c r="N20" s="169"/>
      <c r="O20" s="169"/>
      <c r="P20" s="169"/>
      <c r="Q20" s="169"/>
      <c r="R20" s="169"/>
      <c r="S20" s="169"/>
      <c r="T20" s="169"/>
      <c r="U20" s="169"/>
      <c r="V20" s="169"/>
      <c r="W20" s="169"/>
      <c r="X20" s="169"/>
      <c r="Y20" s="169"/>
      <c r="Z20" s="169"/>
      <c r="AA20" s="169"/>
      <c r="AB20" s="171"/>
      <c r="AC20" s="2"/>
    </row>
    <row r="21" spans="1:31" ht="25.5" customHeight="1" x14ac:dyDescent="0.2">
      <c r="A21" s="164" t="s">
        <v>162</v>
      </c>
      <c r="B21" s="165"/>
      <c r="C21" s="165"/>
      <c r="D21" s="402"/>
      <c r="E21" s="403"/>
      <c r="F21" s="404"/>
      <c r="G21" s="405"/>
      <c r="H21" s="406"/>
      <c r="I21" s="407"/>
      <c r="J21" s="408"/>
      <c r="K21" s="409" t="str">
        <f>IF(E21="","",E21*G21*I21)</f>
        <v/>
      </c>
      <c r="L21" s="410"/>
      <c r="M21" s="176" t="s">
        <v>158</v>
      </c>
      <c r="N21" s="177"/>
      <c r="O21" s="182" t="s">
        <v>103</v>
      </c>
      <c r="P21" s="183"/>
      <c r="Q21" s="182" t="s">
        <v>103</v>
      </c>
      <c r="R21" s="183"/>
      <c r="S21" s="182" t="s">
        <v>103</v>
      </c>
      <c r="T21" s="183"/>
      <c r="U21" s="182" t="s">
        <v>103</v>
      </c>
      <c r="V21" s="183"/>
      <c r="W21" s="182" t="s">
        <v>103</v>
      </c>
      <c r="X21" s="183"/>
      <c r="Y21" s="184" t="str">
        <f>IF(K21="","",SUM(M21:X21))</f>
        <v/>
      </c>
      <c r="Z21" s="185"/>
      <c r="AA21" s="186" t="str">
        <f>IF(K21="","",(K21-Y21))</f>
        <v/>
      </c>
      <c r="AB21" s="187"/>
      <c r="AC21" s="2"/>
    </row>
    <row r="22" spans="1:31" ht="15" customHeight="1" x14ac:dyDescent="0.2">
      <c r="A22" s="164" t="s">
        <v>104</v>
      </c>
      <c r="B22" s="165"/>
      <c r="C22" s="165"/>
      <c r="D22" s="165"/>
      <c r="E22" s="165"/>
      <c r="F22" s="165"/>
      <c r="G22" s="165"/>
      <c r="H22" s="165"/>
      <c r="I22" s="165"/>
      <c r="J22" s="165"/>
      <c r="K22" s="166" t="str">
        <f>IF(K21="","",IF(M21&lt;=(0.1*M19),"No","Yes; please revise."))</f>
        <v/>
      </c>
      <c r="L22" s="166"/>
      <c r="M22" s="166"/>
      <c r="N22" s="166"/>
      <c r="O22" s="166"/>
      <c r="P22" s="166"/>
      <c r="Q22" s="166"/>
      <c r="R22" s="166"/>
      <c r="S22" s="166"/>
      <c r="T22" s="166"/>
      <c r="U22" s="166"/>
      <c r="V22" s="166"/>
      <c r="W22" s="166"/>
      <c r="X22" s="166"/>
      <c r="Y22" s="166"/>
      <c r="Z22" s="166"/>
      <c r="AA22" s="166"/>
      <c r="AB22" s="167"/>
      <c r="AC22" s="2"/>
    </row>
    <row r="23" spans="1:31" x14ac:dyDescent="0.2">
      <c r="A23" s="168" t="s">
        <v>64</v>
      </c>
      <c r="B23" s="169"/>
      <c r="C23" s="169"/>
      <c r="D23" s="169"/>
      <c r="E23" s="169"/>
      <c r="F23" s="169"/>
      <c r="G23" s="169"/>
      <c r="H23" s="169"/>
      <c r="I23" s="169"/>
      <c r="J23" s="169"/>
      <c r="K23" s="170"/>
      <c r="L23" s="170"/>
      <c r="M23" s="169"/>
      <c r="N23" s="169"/>
      <c r="O23" s="169"/>
      <c r="P23" s="169"/>
      <c r="Q23" s="169"/>
      <c r="R23" s="169"/>
      <c r="S23" s="169"/>
      <c r="T23" s="169"/>
      <c r="U23" s="169"/>
      <c r="V23" s="169"/>
      <c r="W23" s="169"/>
      <c r="X23" s="169"/>
      <c r="Y23" s="169"/>
      <c r="Z23" s="169"/>
      <c r="AA23" s="169"/>
      <c r="AB23" s="171"/>
      <c r="AC23" s="2"/>
    </row>
    <row r="24" spans="1:31" ht="37.5" customHeight="1" thickBot="1" x14ac:dyDescent="0.25">
      <c r="A24" s="261" t="s">
        <v>163</v>
      </c>
      <c r="B24" s="261"/>
      <c r="C24" s="261"/>
      <c r="D24" s="261"/>
      <c r="E24" s="173"/>
      <c r="F24" s="174"/>
      <c r="G24" s="174"/>
      <c r="H24" s="174"/>
      <c r="I24" s="174"/>
      <c r="J24" s="175"/>
      <c r="K24" s="157">
        <f>SUM(K19,K21)</f>
        <v>0</v>
      </c>
      <c r="L24" s="158"/>
      <c r="M24" s="163">
        <f>SUM(M19,M21)</f>
        <v>0</v>
      </c>
      <c r="N24" s="155"/>
      <c r="O24" s="155">
        <f>SUM(O19,O21)</f>
        <v>0</v>
      </c>
      <c r="P24" s="155"/>
      <c r="Q24" s="155">
        <f>SUM(Q19,Q21)</f>
        <v>0</v>
      </c>
      <c r="R24" s="155"/>
      <c r="S24" s="155">
        <f>SUM(S19,S21)</f>
        <v>0</v>
      </c>
      <c r="T24" s="155"/>
      <c r="U24" s="155">
        <f>SUM(U19,U21)</f>
        <v>0</v>
      </c>
      <c r="V24" s="155"/>
      <c r="W24" s="155">
        <f>SUM(W19,W21)</f>
        <v>0</v>
      </c>
      <c r="X24" s="156"/>
      <c r="Y24" s="157">
        <f>SUM(Y19,Y21)</f>
        <v>0</v>
      </c>
      <c r="Z24" s="158"/>
      <c r="AA24" s="159">
        <f>IF(K24="","",(K24-Y24))</f>
        <v>0</v>
      </c>
      <c r="AB24" s="16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161" t="s">
        <v>71</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26"/>
      <c r="AD26" s="26"/>
      <c r="AE26" s="26"/>
    </row>
    <row r="27" spans="1:31" x14ac:dyDescent="0.2">
      <c r="A27" s="154" t="s">
        <v>131</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2"/>
    </row>
    <row r="28" spans="1:31" ht="24" customHeight="1" x14ac:dyDescent="0.2">
      <c r="A28" s="154" t="s">
        <v>282</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2"/>
    </row>
    <row r="29" spans="1:31" ht="26.25" customHeight="1" x14ac:dyDescent="0.2">
      <c r="A29" s="154" t="s">
        <v>304</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2"/>
    </row>
  </sheetData>
  <sheetProtection algorithmName="SHA-512" hashValue="taG8h0KC8d416Ts85lO9VnbnUKq9PlkjTXmrWhe/YtCxA/ZUx4bvOxHiNT6Gs6LlRN4RB/Hu36qFWS9NKnDQQw==" saltValue="Jd3OIewkPcCneXDNdfNJFg==" spinCount="100000" sheet="1" selectLockedCells="1"/>
  <mergeCells count="177">
    <mergeCell ref="A29:AB29"/>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 ref="G7:H9"/>
    <mergeCell ref="I7:J9"/>
    <mergeCell ref="K9:L9"/>
    <mergeCell ref="M9:N9"/>
    <mergeCell ref="O9:P9"/>
    <mergeCell ref="Q9:R9"/>
    <mergeCell ref="S9:T9"/>
    <mergeCell ref="U9:V9"/>
    <mergeCell ref="W9:X9"/>
    <mergeCell ref="M7:N8"/>
    <mergeCell ref="O7:X7"/>
    <mergeCell ref="K7:L8"/>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O13:P13"/>
    <mergeCell ref="Q13:R13"/>
    <mergeCell ref="S13:T13"/>
    <mergeCell ref="U13:V13"/>
    <mergeCell ref="W13:X13"/>
    <mergeCell ref="S12:T12"/>
    <mergeCell ref="U12:V12"/>
    <mergeCell ref="W12:X12"/>
    <mergeCell ref="Y12:Z12"/>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S19:T19"/>
    <mergeCell ref="U19:V19"/>
    <mergeCell ref="W19:X19"/>
    <mergeCell ref="Y19:Z19"/>
    <mergeCell ref="AA19:AB19"/>
    <mergeCell ref="A20:AB20"/>
    <mergeCell ref="A19:D19"/>
    <mergeCell ref="K19:L19"/>
    <mergeCell ref="M19:N19"/>
    <mergeCell ref="O19:P19"/>
    <mergeCell ref="Q19:R19"/>
    <mergeCell ref="E19:J19"/>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80" orientation="landscape" r:id="rId1"/>
  <headerFooter>
    <oddFooter xml:space="preserve">&amp;LAppendix B (Required Forms), Exhibit 14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9"/>
  <sheetViews>
    <sheetView topLeftCell="A13" zoomScaleNormal="100" workbookViewId="0">
      <selection activeCell="Q13" sqref="Q13:R13"/>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32" t="str">
        <f>T('Exhibit 14 Budget Cover Page'!A2)</f>
        <v>Program Services:</v>
      </c>
      <c r="B1" s="132"/>
      <c r="C1" s="132"/>
      <c r="D1" s="132"/>
      <c r="E1" s="132"/>
      <c r="F1" s="132"/>
      <c r="G1" s="254" t="str">
        <f>T('Exhibit 14 Budget Cover Page'!G2)</f>
        <v>Long Term Care Facility Citation Penalty Account- Special Deposit Fund</v>
      </c>
      <c r="H1" s="254"/>
      <c r="I1" s="254"/>
      <c r="J1" s="254"/>
      <c r="K1" s="254"/>
      <c r="L1" s="254"/>
      <c r="M1" s="254"/>
      <c r="N1" s="254"/>
      <c r="O1" s="254"/>
      <c r="P1" s="254"/>
      <c r="Q1" s="254"/>
      <c r="R1" s="254"/>
      <c r="S1" s="254"/>
      <c r="T1" s="254"/>
      <c r="U1" s="254"/>
      <c r="V1" s="254"/>
      <c r="W1" s="254"/>
      <c r="X1" s="254"/>
      <c r="Y1" s="254"/>
      <c r="Z1" s="254"/>
      <c r="AA1" s="254"/>
      <c r="AB1" s="254"/>
      <c r="AC1" s="254"/>
      <c r="AD1" s="254"/>
    </row>
    <row r="2" spans="1:54" ht="20.100000000000001" customHeight="1" x14ac:dyDescent="0.2">
      <c r="A2" s="132" t="str">
        <f>T('Exhibit 14 Budget Cover Page'!A4)</f>
        <v>Fiscal Year:</v>
      </c>
      <c r="B2" s="132"/>
      <c r="C2" s="132"/>
      <c r="D2" s="132"/>
      <c r="E2" s="132"/>
      <c r="F2" s="132"/>
      <c r="G2" s="125" t="str">
        <f>T('Exhibit 14 Budget Cover Page'!G4:AK4)</f>
        <v>2023-24</v>
      </c>
      <c r="H2" s="125"/>
      <c r="I2" s="125"/>
      <c r="J2" s="125"/>
      <c r="K2" s="125"/>
      <c r="L2" s="125"/>
      <c r="M2" s="125"/>
      <c r="N2" s="125"/>
      <c r="O2" s="125"/>
      <c r="P2" s="125"/>
      <c r="Q2" s="125"/>
      <c r="R2" s="125"/>
      <c r="S2" s="125"/>
      <c r="T2" s="125"/>
      <c r="U2" s="125"/>
      <c r="V2" s="125"/>
      <c r="W2" s="125"/>
      <c r="X2" s="125"/>
      <c r="Y2" s="125"/>
      <c r="Z2" s="125"/>
      <c r="AA2" s="125"/>
      <c r="AB2" s="125"/>
      <c r="AC2" s="125"/>
      <c r="AD2" s="125"/>
    </row>
    <row r="3" spans="1:54" s="6" customFormat="1" ht="20.100000000000001" hidden="1" customHeight="1" x14ac:dyDescent="0.2">
      <c r="A3" s="129" t="str">
        <f>T('Exhibit 14 Budget Cover Page'!A5)</f>
        <v>Subaward Number:</v>
      </c>
      <c r="B3" s="129"/>
      <c r="C3" s="129"/>
      <c r="D3" s="129"/>
      <c r="E3" s="129"/>
      <c r="F3" s="129"/>
      <c r="G3" s="255" t="str">
        <f>T('Exhibit 14 Budget Cover Page'!G5:AK5)</f>
        <v>[Enter Subaward Number]</v>
      </c>
      <c r="H3" s="255"/>
      <c r="I3" s="255"/>
      <c r="J3" s="255"/>
      <c r="K3" s="255"/>
      <c r="L3" s="255"/>
      <c r="M3" s="255"/>
      <c r="N3" s="255"/>
      <c r="O3" s="255"/>
      <c r="P3" s="255"/>
      <c r="Q3" s="255"/>
      <c r="R3" s="255"/>
      <c r="S3" s="255"/>
      <c r="T3" s="255"/>
      <c r="U3" s="255"/>
      <c r="V3" s="255"/>
      <c r="W3" s="255"/>
      <c r="X3" s="255"/>
      <c r="Y3" s="255"/>
      <c r="Z3" s="255"/>
      <c r="AA3" s="255"/>
      <c r="AB3" s="255"/>
      <c r="AC3" s="255"/>
      <c r="AD3" s="255"/>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29" t="s">
        <v>20</v>
      </c>
      <c r="B4" s="129"/>
      <c r="C4" s="129"/>
      <c r="D4" s="129"/>
      <c r="E4" s="129"/>
      <c r="F4" s="129"/>
      <c r="G4" s="446" t="str">
        <f>T('Exhibit 14 Budget Cover Page'!G6:L6)</f>
        <v>N/A</v>
      </c>
      <c r="H4" s="446"/>
      <c r="I4" s="446"/>
      <c r="J4" s="446"/>
      <c r="K4" s="446"/>
      <c r="L4" s="446"/>
      <c r="M4" s="446"/>
      <c r="N4" s="446"/>
      <c r="O4" s="446"/>
      <c r="P4" s="446"/>
      <c r="Q4" s="20" t="s">
        <v>22</v>
      </c>
      <c r="V4" s="128" t="str">
        <f>T('Exhibit 14 Budget Cover Page'!Z6:AF6)</f>
        <v>N/A</v>
      </c>
      <c r="W4" s="128"/>
      <c r="X4" s="128"/>
      <c r="Y4" s="128"/>
      <c r="Z4" s="128"/>
      <c r="AA4" s="128"/>
      <c r="AB4" s="128"/>
      <c r="AC4" s="128"/>
      <c r="AD4" s="128"/>
      <c r="AE4" s="8"/>
      <c r="AF4" s="8"/>
      <c r="AG4" s="8"/>
      <c r="AH4" s="8"/>
      <c r="AI4" s="8"/>
      <c r="AJ4" s="8"/>
      <c r="AK4" s="8"/>
      <c r="AZ4" s="13"/>
      <c r="BB4" s="14" t="s">
        <v>33</v>
      </c>
    </row>
    <row r="5" spans="1:54" ht="20.100000000000001" customHeight="1" x14ac:dyDescent="0.2">
      <c r="A5" s="7" t="str">
        <f>T('Exhibit 14 Budget Cover Page'!A7:F7)</f>
        <v>BIDDER'S Legal Name:</v>
      </c>
      <c r="B5" s="1"/>
      <c r="C5" s="1"/>
      <c r="D5" s="1"/>
      <c r="E5" s="1"/>
      <c r="F5" s="4"/>
      <c r="G5" s="255" t="str">
        <f>T('Exhibit 14 Budget Cover Page'!G7:AK7)</f>
        <v>[Enter Legal Name]</v>
      </c>
      <c r="H5" s="255"/>
      <c r="I5" s="255"/>
      <c r="J5" s="255"/>
      <c r="K5" s="255"/>
      <c r="L5" s="255"/>
      <c r="M5" s="255"/>
      <c r="N5" s="255"/>
      <c r="O5" s="255"/>
      <c r="P5" s="255"/>
      <c r="Q5" s="255"/>
      <c r="R5" s="255"/>
      <c r="S5" s="255"/>
      <c r="T5" s="255"/>
      <c r="U5" s="255"/>
      <c r="V5" s="255"/>
      <c r="W5" s="255"/>
      <c r="X5" s="255"/>
      <c r="Y5" s="255"/>
      <c r="Z5" s="255"/>
      <c r="AA5" s="255"/>
      <c r="AB5" s="255"/>
      <c r="AC5" s="255"/>
      <c r="AD5" s="255"/>
    </row>
    <row r="6" spans="1:54" ht="23.25" customHeight="1" thickBot="1" x14ac:dyDescent="0.25">
      <c r="A6" s="132" t="s">
        <v>164</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54" s="2" customFormat="1" ht="21" customHeight="1" x14ac:dyDescent="0.2">
      <c r="A7" s="236" t="s">
        <v>306</v>
      </c>
      <c r="B7" s="236"/>
      <c r="C7" s="236"/>
      <c r="D7" s="236"/>
      <c r="E7" s="236"/>
      <c r="F7" s="236"/>
      <c r="G7" s="236" t="s">
        <v>149</v>
      </c>
      <c r="H7" s="236"/>
      <c r="I7" s="236" t="s">
        <v>165</v>
      </c>
      <c r="J7" s="236"/>
      <c r="K7" s="236" t="s">
        <v>77</v>
      </c>
      <c r="L7" s="418"/>
      <c r="M7" s="239" t="s">
        <v>78</v>
      </c>
      <c r="N7" s="240"/>
      <c r="O7" s="243" t="s">
        <v>274</v>
      </c>
      <c r="P7" s="244"/>
      <c r="Q7" s="418" t="s">
        <v>284</v>
      </c>
      <c r="R7" s="426"/>
      <c r="S7" s="426"/>
      <c r="T7" s="426"/>
      <c r="U7" s="426"/>
      <c r="V7" s="426"/>
      <c r="W7" s="426"/>
      <c r="X7" s="426"/>
      <c r="Y7" s="426"/>
      <c r="Z7" s="427"/>
      <c r="AA7" s="239" t="s">
        <v>151</v>
      </c>
      <c r="AB7" s="240"/>
      <c r="AC7" s="243" t="s">
        <v>80</v>
      </c>
      <c r="AD7" s="244"/>
    </row>
    <row r="8" spans="1:54" s="2" customFormat="1" ht="36.75" customHeight="1" x14ac:dyDescent="0.2">
      <c r="A8" s="236"/>
      <c r="B8" s="236"/>
      <c r="C8" s="236"/>
      <c r="D8" s="236"/>
      <c r="E8" s="236"/>
      <c r="F8" s="236"/>
      <c r="G8" s="236"/>
      <c r="H8" s="236"/>
      <c r="I8" s="236"/>
      <c r="J8" s="236"/>
      <c r="K8" s="236"/>
      <c r="L8" s="418"/>
      <c r="M8" s="241"/>
      <c r="N8" s="242"/>
      <c r="O8" s="245"/>
      <c r="P8" s="246"/>
      <c r="Q8" s="236" t="s">
        <v>166</v>
      </c>
      <c r="R8" s="236"/>
      <c r="S8" s="236"/>
      <c r="T8" s="236"/>
      <c r="U8" s="236" t="s">
        <v>82</v>
      </c>
      <c r="V8" s="236"/>
      <c r="W8" s="236"/>
      <c r="X8" s="236"/>
      <c r="Y8" s="238" t="s">
        <v>83</v>
      </c>
      <c r="Z8" s="251"/>
      <c r="AA8" s="241"/>
      <c r="AB8" s="242"/>
      <c r="AC8" s="241"/>
      <c r="AD8" s="250"/>
    </row>
    <row r="9" spans="1:54" s="2" customFormat="1" ht="26.25" customHeight="1" x14ac:dyDescent="0.2">
      <c r="A9" s="236"/>
      <c r="B9" s="236"/>
      <c r="C9" s="236"/>
      <c r="D9" s="236"/>
      <c r="E9" s="236"/>
      <c r="F9" s="236"/>
      <c r="G9" s="236"/>
      <c r="H9" s="236"/>
      <c r="I9" s="236"/>
      <c r="J9" s="236"/>
      <c r="K9" s="237"/>
      <c r="L9" s="418"/>
      <c r="M9" s="252" t="s">
        <v>84</v>
      </c>
      <c r="N9" s="253"/>
      <c r="O9" s="412" t="s">
        <v>85</v>
      </c>
      <c r="P9" s="413"/>
      <c r="Q9" s="236" t="s">
        <v>86</v>
      </c>
      <c r="R9" s="237"/>
      <c r="S9" s="236" t="s">
        <v>87</v>
      </c>
      <c r="T9" s="237"/>
      <c r="U9" s="236" t="s">
        <v>86</v>
      </c>
      <c r="V9" s="237"/>
      <c r="W9" s="236" t="s">
        <v>87</v>
      </c>
      <c r="X9" s="237"/>
      <c r="Y9" s="238" t="s">
        <v>86</v>
      </c>
      <c r="Z9" s="251"/>
      <c r="AA9" s="414" t="s">
        <v>88</v>
      </c>
      <c r="AB9" s="415"/>
      <c r="AC9" s="252" t="s">
        <v>89</v>
      </c>
      <c r="AD9" s="246"/>
    </row>
    <row r="10" spans="1:54" s="2" customFormat="1" ht="12.75" customHeight="1"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71"/>
    </row>
    <row r="11" spans="1:54" s="2" customFormat="1" ht="26.1" customHeight="1" x14ac:dyDescent="0.2">
      <c r="A11" s="420" t="s">
        <v>167</v>
      </c>
      <c r="B11" s="421"/>
      <c r="C11" s="421"/>
      <c r="D11" s="421"/>
      <c r="E11" s="421"/>
      <c r="F11" s="422"/>
      <c r="G11" s="423"/>
      <c r="H11" s="423"/>
      <c r="I11" s="424"/>
      <c r="J11" s="424"/>
      <c r="K11" s="425"/>
      <c r="L11" s="291"/>
      <c r="M11" s="178" t="str">
        <f t="shared" ref="M11:M17" si="0">IF(G11="","",G11*I11*K11)</f>
        <v/>
      </c>
      <c r="N11" s="179"/>
      <c r="O11" s="419"/>
      <c r="P11" s="200"/>
      <c r="Q11" s="200"/>
      <c r="R11" s="200"/>
      <c r="S11" s="200"/>
      <c r="T11" s="200"/>
      <c r="U11" s="200"/>
      <c r="V11" s="200"/>
      <c r="W11" s="200"/>
      <c r="X11" s="200"/>
      <c r="Y11" s="416"/>
      <c r="Z11" s="417"/>
      <c r="AA11" s="178" t="str">
        <f t="shared" ref="AA11:AA17" si="1">IF(M11="","",(SUM(O11:Z11)))</f>
        <v/>
      </c>
      <c r="AB11" s="179"/>
      <c r="AC11" s="187" t="str">
        <f>IF(M11="","",(M11-AA11))</f>
        <v/>
      </c>
      <c r="AD11" s="181"/>
    </row>
    <row r="12" spans="1:54" s="2" customFormat="1" ht="26.1" customHeight="1" x14ac:dyDescent="0.2">
      <c r="A12" s="420" t="s">
        <v>167</v>
      </c>
      <c r="B12" s="421"/>
      <c r="C12" s="421"/>
      <c r="D12" s="421"/>
      <c r="E12" s="421"/>
      <c r="F12" s="422"/>
      <c r="G12" s="423"/>
      <c r="H12" s="423"/>
      <c r="I12" s="424"/>
      <c r="J12" s="424"/>
      <c r="K12" s="425"/>
      <c r="L12" s="291"/>
      <c r="M12" s="178" t="str">
        <f t="shared" si="0"/>
        <v/>
      </c>
      <c r="N12" s="179"/>
      <c r="O12" s="419"/>
      <c r="P12" s="200"/>
      <c r="Q12" s="200"/>
      <c r="R12" s="200"/>
      <c r="S12" s="200"/>
      <c r="T12" s="200"/>
      <c r="U12" s="200"/>
      <c r="V12" s="200"/>
      <c r="W12" s="200"/>
      <c r="X12" s="200"/>
      <c r="Y12" s="416"/>
      <c r="Z12" s="417"/>
      <c r="AA12" s="178" t="str">
        <f t="shared" si="1"/>
        <v/>
      </c>
      <c r="AB12" s="179"/>
      <c r="AC12" s="187" t="str">
        <f>IF(M12="","",(M12-AA12))</f>
        <v/>
      </c>
      <c r="AD12" s="181"/>
    </row>
    <row r="13" spans="1:54" s="2" customFormat="1" ht="26.1" customHeight="1" x14ac:dyDescent="0.2">
      <c r="A13" s="420" t="s">
        <v>167</v>
      </c>
      <c r="B13" s="421"/>
      <c r="C13" s="421"/>
      <c r="D13" s="421"/>
      <c r="E13" s="421"/>
      <c r="F13" s="422"/>
      <c r="G13" s="423"/>
      <c r="H13" s="423"/>
      <c r="I13" s="424"/>
      <c r="J13" s="424"/>
      <c r="K13" s="425"/>
      <c r="L13" s="291"/>
      <c r="M13" s="178" t="str">
        <f t="shared" si="0"/>
        <v/>
      </c>
      <c r="N13" s="179"/>
      <c r="O13" s="419"/>
      <c r="P13" s="200"/>
      <c r="Q13" s="200"/>
      <c r="R13" s="200"/>
      <c r="S13" s="200"/>
      <c r="T13" s="200"/>
      <c r="U13" s="200"/>
      <c r="V13" s="200"/>
      <c r="W13" s="200"/>
      <c r="X13" s="200"/>
      <c r="Y13" s="416"/>
      <c r="Z13" s="417"/>
      <c r="AA13" s="178" t="str">
        <f t="shared" si="1"/>
        <v/>
      </c>
      <c r="AB13" s="179"/>
      <c r="AC13" s="187" t="str">
        <f>IF(M13="","",(M13-AA13))</f>
        <v/>
      </c>
      <c r="AD13" s="181"/>
    </row>
    <row r="14" spans="1:54" s="2" customFormat="1" ht="26.1" customHeight="1" x14ac:dyDescent="0.2">
      <c r="A14" s="420" t="s">
        <v>167</v>
      </c>
      <c r="B14" s="421"/>
      <c r="C14" s="421"/>
      <c r="D14" s="421"/>
      <c r="E14" s="421"/>
      <c r="F14" s="422"/>
      <c r="G14" s="423"/>
      <c r="H14" s="423"/>
      <c r="I14" s="424"/>
      <c r="J14" s="424"/>
      <c r="K14" s="425"/>
      <c r="L14" s="291"/>
      <c r="M14" s="178" t="str">
        <f t="shared" si="0"/>
        <v/>
      </c>
      <c r="N14" s="179"/>
      <c r="O14" s="419"/>
      <c r="P14" s="200"/>
      <c r="Q14" s="200"/>
      <c r="R14" s="200"/>
      <c r="S14" s="200"/>
      <c r="T14" s="200"/>
      <c r="U14" s="200"/>
      <c r="V14" s="200"/>
      <c r="W14" s="200"/>
      <c r="X14" s="200"/>
      <c r="Y14" s="416"/>
      <c r="Z14" s="417"/>
      <c r="AA14" s="178" t="str">
        <f t="shared" si="1"/>
        <v/>
      </c>
      <c r="AB14" s="179"/>
      <c r="AC14" s="187" t="str">
        <f t="shared" ref="AC14:AC23" si="2">IF(M14="","",(M14-AA14))</f>
        <v/>
      </c>
      <c r="AD14" s="181"/>
    </row>
    <row r="15" spans="1:54" s="2" customFormat="1" ht="26.1" customHeight="1" x14ac:dyDescent="0.2">
      <c r="A15" s="420" t="s">
        <v>167</v>
      </c>
      <c r="B15" s="421"/>
      <c r="C15" s="421"/>
      <c r="D15" s="421"/>
      <c r="E15" s="421"/>
      <c r="F15" s="422"/>
      <c r="G15" s="423"/>
      <c r="H15" s="423"/>
      <c r="I15" s="424"/>
      <c r="J15" s="424"/>
      <c r="K15" s="425"/>
      <c r="L15" s="291"/>
      <c r="M15" s="178" t="str">
        <f t="shared" si="0"/>
        <v/>
      </c>
      <c r="N15" s="179"/>
      <c r="O15" s="419"/>
      <c r="P15" s="200"/>
      <c r="Q15" s="200"/>
      <c r="R15" s="200"/>
      <c r="S15" s="200"/>
      <c r="T15" s="200"/>
      <c r="U15" s="200"/>
      <c r="V15" s="200"/>
      <c r="W15" s="200"/>
      <c r="X15" s="200"/>
      <c r="Y15" s="416"/>
      <c r="Z15" s="417"/>
      <c r="AA15" s="178" t="str">
        <f t="shared" si="1"/>
        <v/>
      </c>
      <c r="AB15" s="179"/>
      <c r="AC15" s="187" t="str">
        <f t="shared" si="2"/>
        <v/>
      </c>
      <c r="AD15" s="181"/>
    </row>
    <row r="16" spans="1:54" s="2" customFormat="1" ht="26.1" customHeight="1" x14ac:dyDescent="0.2">
      <c r="A16" s="420" t="s">
        <v>167</v>
      </c>
      <c r="B16" s="421"/>
      <c r="C16" s="421"/>
      <c r="D16" s="421"/>
      <c r="E16" s="421"/>
      <c r="F16" s="422"/>
      <c r="G16" s="423"/>
      <c r="H16" s="423"/>
      <c r="I16" s="424"/>
      <c r="J16" s="424"/>
      <c r="K16" s="425"/>
      <c r="L16" s="291"/>
      <c r="M16" s="178" t="str">
        <f t="shared" si="0"/>
        <v/>
      </c>
      <c r="N16" s="179"/>
      <c r="O16" s="419"/>
      <c r="P16" s="200"/>
      <c r="Q16" s="200"/>
      <c r="R16" s="200"/>
      <c r="S16" s="200"/>
      <c r="T16" s="200"/>
      <c r="U16" s="200"/>
      <c r="V16" s="200"/>
      <c r="W16" s="200"/>
      <c r="X16" s="200"/>
      <c r="Y16" s="416"/>
      <c r="Z16" s="417"/>
      <c r="AA16" s="178" t="str">
        <f t="shared" si="1"/>
        <v/>
      </c>
      <c r="AB16" s="179"/>
      <c r="AC16" s="187" t="str">
        <f t="shared" si="2"/>
        <v/>
      </c>
      <c r="AD16" s="181"/>
    </row>
    <row r="17" spans="1:30" s="2" customFormat="1" ht="26.1" customHeight="1" x14ac:dyDescent="0.2">
      <c r="A17" s="420" t="s">
        <v>167</v>
      </c>
      <c r="B17" s="421"/>
      <c r="C17" s="421"/>
      <c r="D17" s="421"/>
      <c r="E17" s="421"/>
      <c r="F17" s="422"/>
      <c r="G17" s="423"/>
      <c r="H17" s="423"/>
      <c r="I17" s="424"/>
      <c r="J17" s="424"/>
      <c r="K17" s="425"/>
      <c r="L17" s="291"/>
      <c r="M17" s="178" t="str">
        <f t="shared" si="0"/>
        <v/>
      </c>
      <c r="N17" s="179"/>
      <c r="O17" s="419"/>
      <c r="P17" s="200"/>
      <c r="Q17" s="200"/>
      <c r="R17" s="200"/>
      <c r="S17" s="200"/>
      <c r="T17" s="200"/>
      <c r="U17" s="200"/>
      <c r="V17" s="200"/>
      <c r="W17" s="200"/>
      <c r="X17" s="200"/>
      <c r="Y17" s="416"/>
      <c r="Z17" s="417"/>
      <c r="AA17" s="178" t="str">
        <f t="shared" si="1"/>
        <v/>
      </c>
      <c r="AB17" s="179"/>
      <c r="AC17" s="187" t="str">
        <f t="shared" si="2"/>
        <v/>
      </c>
      <c r="AD17" s="181"/>
    </row>
    <row r="18" spans="1:30" s="2" customFormat="1" ht="23.25" customHeight="1" x14ac:dyDescent="0.2">
      <c r="A18" s="438" t="s">
        <v>168</v>
      </c>
      <c r="B18" s="438"/>
      <c r="C18" s="438"/>
      <c r="D18" s="438"/>
      <c r="E18" s="438"/>
      <c r="F18" s="438"/>
      <c r="G18" s="440"/>
      <c r="H18" s="441"/>
      <c r="I18" s="441"/>
      <c r="J18" s="441"/>
      <c r="K18" s="441"/>
      <c r="L18" s="442"/>
      <c r="M18" s="436">
        <f>SUM(M11:N17)</f>
        <v>0</v>
      </c>
      <c r="N18" s="437"/>
      <c r="O18" s="439">
        <f>SUM(O11:P17)</f>
        <v>0</v>
      </c>
      <c r="P18" s="434"/>
      <c r="Q18" s="434">
        <f>SUM(Q11:R17)</f>
        <v>0</v>
      </c>
      <c r="R18" s="434"/>
      <c r="S18" s="434">
        <f>SUM(S11:T17)</f>
        <v>0</v>
      </c>
      <c r="T18" s="434"/>
      <c r="U18" s="434">
        <f>SUM(U11:V17)</f>
        <v>0</v>
      </c>
      <c r="V18" s="434"/>
      <c r="W18" s="434">
        <f>SUM(W11:X17)</f>
        <v>0</v>
      </c>
      <c r="X18" s="434"/>
      <c r="Y18" s="434">
        <f>SUM(Y11:Z17)</f>
        <v>0</v>
      </c>
      <c r="Z18" s="435"/>
      <c r="AA18" s="436">
        <f>SUM(AA11:AB17)</f>
        <v>0</v>
      </c>
      <c r="AB18" s="437"/>
      <c r="AC18" s="432">
        <f t="shared" si="2"/>
        <v>0</v>
      </c>
      <c r="AD18" s="433"/>
    </row>
    <row r="19" spans="1:30" s="2" customFormat="1" ht="12.75" customHeight="1" x14ac:dyDescent="0.2">
      <c r="A19" s="168" t="s">
        <v>99</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1"/>
    </row>
    <row r="20" spans="1:30" s="2" customFormat="1" ht="25.5" customHeight="1" x14ac:dyDescent="0.2">
      <c r="A20" s="428" t="s">
        <v>169</v>
      </c>
      <c r="B20" s="428"/>
      <c r="C20" s="428"/>
      <c r="D20" s="428"/>
      <c r="E20" s="428"/>
      <c r="F20" s="428"/>
      <c r="G20" s="431"/>
      <c r="H20" s="431"/>
      <c r="I20" s="443"/>
      <c r="J20" s="443"/>
      <c r="K20" s="444"/>
      <c r="L20" s="445"/>
      <c r="M20" s="447" t="str">
        <f>IF(G20="","",G20*I20*K20)</f>
        <v/>
      </c>
      <c r="N20" s="448"/>
      <c r="O20" s="176" t="s">
        <v>158</v>
      </c>
      <c r="P20" s="177"/>
      <c r="Q20" s="429" t="s">
        <v>103</v>
      </c>
      <c r="R20" s="430"/>
      <c r="S20" s="429" t="s">
        <v>103</v>
      </c>
      <c r="T20" s="430"/>
      <c r="U20" s="429" t="s">
        <v>103</v>
      </c>
      <c r="V20" s="430"/>
      <c r="W20" s="429" t="s">
        <v>103</v>
      </c>
      <c r="X20" s="430"/>
      <c r="Y20" s="429" t="s">
        <v>103</v>
      </c>
      <c r="Z20" s="430"/>
      <c r="AA20" s="277">
        <f>IF(M20="[Enter Indirect Costs]","",(SUM(O20:Z20)))</f>
        <v>0</v>
      </c>
      <c r="AB20" s="278"/>
      <c r="AC20" s="187" t="str">
        <f>IF(M20="","",(M20-AA20))</f>
        <v/>
      </c>
      <c r="AD20" s="181"/>
    </row>
    <row r="21" spans="1:30" ht="15" customHeight="1" x14ac:dyDescent="0.2">
      <c r="A21" s="164" t="s">
        <v>104</v>
      </c>
      <c r="B21" s="165"/>
      <c r="C21" s="165"/>
      <c r="D21" s="165"/>
      <c r="E21" s="165"/>
      <c r="F21" s="165"/>
      <c r="G21" s="165"/>
      <c r="H21" s="165"/>
      <c r="I21" s="165"/>
      <c r="J21" s="165"/>
      <c r="K21" s="165"/>
      <c r="L21" s="165"/>
      <c r="M21" s="166" t="str">
        <f>IF(M20="","",IF(O20&lt;=(0.1*O18),"No","Yes; please revise."))</f>
        <v/>
      </c>
      <c r="N21" s="166"/>
      <c r="O21" s="166"/>
      <c r="P21" s="166"/>
      <c r="Q21" s="166"/>
      <c r="R21" s="166"/>
      <c r="S21" s="166"/>
      <c r="T21" s="166"/>
      <c r="U21" s="166"/>
      <c r="V21" s="166"/>
      <c r="W21" s="166"/>
      <c r="X21" s="166"/>
      <c r="Y21" s="166"/>
      <c r="Z21" s="166"/>
      <c r="AA21" s="166"/>
      <c r="AB21" s="166"/>
      <c r="AC21" s="166"/>
      <c r="AD21" s="167"/>
    </row>
    <row r="22" spans="1:30" s="2" customFormat="1" ht="12.75" customHeight="1" x14ac:dyDescent="0.2">
      <c r="A22" s="168" t="s">
        <v>64</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71"/>
    </row>
    <row r="23" spans="1:30" s="2" customFormat="1" ht="23.25" customHeight="1" thickBot="1" x14ac:dyDescent="0.25">
      <c r="A23" s="261" t="s">
        <v>170</v>
      </c>
      <c r="B23" s="261"/>
      <c r="C23" s="261"/>
      <c r="D23" s="261"/>
      <c r="E23" s="261"/>
      <c r="F23" s="261"/>
      <c r="G23" s="440"/>
      <c r="H23" s="441"/>
      <c r="I23" s="441"/>
      <c r="J23" s="441"/>
      <c r="K23" s="441"/>
      <c r="L23" s="442"/>
      <c r="M23" s="157">
        <f>IF(M18="","",SUM(M18,M20))</f>
        <v>0</v>
      </c>
      <c r="N23" s="158"/>
      <c r="O23" s="163">
        <f>IF(O18="","",SUM(O18,O20))</f>
        <v>0</v>
      </c>
      <c r="P23" s="155"/>
      <c r="Q23" s="155">
        <f>IF(Q18="","",SUM(Q18,Q20))</f>
        <v>0</v>
      </c>
      <c r="R23" s="155"/>
      <c r="S23" s="155">
        <f>IF(S18="","",SUM(S18,S20))</f>
        <v>0</v>
      </c>
      <c r="T23" s="155"/>
      <c r="U23" s="155">
        <f>IF(U18="","",SUM(U18,U20))</f>
        <v>0</v>
      </c>
      <c r="V23" s="155"/>
      <c r="W23" s="155">
        <f>IF(W18="","",SUM(W18,W20))</f>
        <v>0</v>
      </c>
      <c r="X23" s="155"/>
      <c r="Y23" s="155">
        <f>IF(Y18="","",SUM(Y18,Y20))</f>
        <v>0</v>
      </c>
      <c r="Z23" s="156"/>
      <c r="AA23" s="449">
        <f>IF(AA18="","",SUM(AA18,AA20))</f>
        <v>0</v>
      </c>
      <c r="AB23" s="450"/>
      <c r="AC23" s="272">
        <f t="shared" si="2"/>
        <v>0</v>
      </c>
      <c r="AD23" s="160"/>
    </row>
    <row r="24" spans="1:30" s="2" customFormat="1" ht="11.25" x14ac:dyDescent="0.2"/>
    <row r="25" spans="1:30" s="2" customFormat="1" ht="11.25" customHeight="1" x14ac:dyDescent="0.2">
      <c r="A25" s="411" t="s">
        <v>71</v>
      </c>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row>
    <row r="26" spans="1:30" s="2" customFormat="1" ht="50.25" customHeight="1" x14ac:dyDescent="0.2">
      <c r="A26" s="154" t="s">
        <v>296</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row>
    <row r="27" spans="1:30" x14ac:dyDescent="0.2">
      <c r="A27" s="154" t="s">
        <v>171</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2"/>
    </row>
    <row r="28" spans="1:30" s="2" customFormat="1" ht="25.15" customHeight="1" x14ac:dyDescent="0.2">
      <c r="A28" s="154" t="s">
        <v>305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row>
    <row r="29" spans="1:30" x14ac:dyDescent="0.2">
      <c r="A29" s="10"/>
    </row>
  </sheetData>
  <sheetProtection algorithmName="SHA-512" hashValue="R5CkDj/6qZBb73lMH7873YuW+5AEd6tjsCr+B2IFuUKicZ/y4NTxfaIR8jqu+UDhIdLzhc50oMMnOUS2+MopgA==" saltValue="TSc+BE/yvUcvG65p58/DxA==" spinCount="100000" sheet="1" selectLockedCells="1"/>
  <mergeCells count="167">
    <mergeCell ref="A27:AB27"/>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A28:AD28"/>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5" orientation="landscape" r:id="rId1"/>
  <headerFooter>
    <oddFooter xml:space="preserve">&amp;LAppendix B (Required Forms), Exhibit 14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9"/>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14 Budget Cover Page'!A2)</f>
        <v>Program Services:</v>
      </c>
      <c r="F1" s="5"/>
      <c r="G1" s="254" t="str">
        <f>T('Exhibit 14 Budget Cover Page'!G2)</f>
        <v>Long Term Care Facility Citation Penalty Account- Special Deposit Fund</v>
      </c>
      <c r="H1" s="254"/>
      <c r="I1" s="254"/>
      <c r="J1" s="254"/>
      <c r="K1" s="254"/>
      <c r="L1" s="254"/>
      <c r="M1" s="254"/>
      <c r="N1" s="254"/>
      <c r="O1" s="254"/>
      <c r="P1" s="254"/>
      <c r="Q1" s="254"/>
      <c r="R1" s="254"/>
      <c r="S1" s="254"/>
      <c r="T1" s="254"/>
      <c r="U1" s="254"/>
      <c r="V1" s="254"/>
      <c r="W1" s="254"/>
      <c r="X1" s="254"/>
      <c r="Y1" s="254"/>
      <c r="Z1" s="254"/>
      <c r="AA1" s="254"/>
      <c r="AB1" s="254"/>
      <c r="AC1" s="254"/>
      <c r="AD1" s="254"/>
    </row>
    <row r="2" spans="1:52" ht="20.100000000000001" customHeight="1" x14ac:dyDescent="0.2">
      <c r="A2" s="7" t="str">
        <f>T('Exhibit 14 Budget Cover Page'!A4)</f>
        <v>Fiscal Year:</v>
      </c>
      <c r="F2" s="5"/>
      <c r="G2" s="125" t="str">
        <f>T('Exhibit 14 Budget Cover Page'!G4:AK4)</f>
        <v>2023-24</v>
      </c>
      <c r="H2" s="125"/>
      <c r="I2" s="125"/>
      <c r="J2" s="125"/>
      <c r="K2" s="125"/>
      <c r="L2" s="125"/>
      <c r="M2" s="125"/>
      <c r="N2" s="125"/>
      <c r="O2" s="125"/>
      <c r="P2" s="125"/>
      <c r="Q2" s="125"/>
      <c r="R2" s="125"/>
      <c r="S2" s="125"/>
      <c r="T2" s="125"/>
      <c r="U2" s="125"/>
      <c r="V2" s="125"/>
      <c r="W2" s="125"/>
      <c r="X2" s="125"/>
      <c r="Y2" s="125"/>
      <c r="Z2" s="125"/>
      <c r="AA2" s="125"/>
      <c r="AB2" s="125"/>
      <c r="AC2" s="125"/>
      <c r="AD2" s="125"/>
    </row>
    <row r="3" spans="1:52" s="6" customFormat="1" ht="20.100000000000001" hidden="1" customHeight="1" x14ac:dyDescent="0.2">
      <c r="A3" s="11" t="str">
        <f>T('Exhibit 14 Budget Cover Page'!A5)</f>
        <v>Subaward Number:</v>
      </c>
      <c r="B3" s="11"/>
      <c r="C3" s="11"/>
      <c r="D3" s="11"/>
      <c r="E3" s="12"/>
      <c r="F3" s="12"/>
      <c r="G3" s="255" t="str">
        <f>T('Exhibit 14 Budget Cover Page'!G5:AK5)</f>
        <v>[Enter Subaward Number]</v>
      </c>
      <c r="H3" s="255"/>
      <c r="I3" s="255"/>
      <c r="J3" s="255"/>
      <c r="K3" s="255"/>
      <c r="L3" s="255"/>
      <c r="M3" s="255"/>
      <c r="N3" s="255"/>
      <c r="O3" s="255"/>
      <c r="P3" s="255"/>
      <c r="Q3" s="255"/>
      <c r="R3" s="255"/>
      <c r="S3" s="255"/>
      <c r="T3" s="255"/>
      <c r="U3" s="255"/>
      <c r="V3" s="255"/>
      <c r="W3" s="255"/>
      <c r="X3" s="255"/>
      <c r="Y3" s="255"/>
      <c r="Z3" s="255"/>
      <c r="AA3" s="255"/>
      <c r="AB3" s="255"/>
      <c r="AC3" s="255"/>
      <c r="AD3" s="255"/>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20</v>
      </c>
      <c r="B4" s="11"/>
      <c r="C4" s="11"/>
      <c r="D4" s="11"/>
      <c r="F4" s="8"/>
      <c r="G4" s="255" t="str">
        <f>T('Exhibit 14 Budget Cover Page'!G6:L6)</f>
        <v>N/A</v>
      </c>
      <c r="H4" s="255"/>
      <c r="I4" s="255"/>
      <c r="J4" s="255"/>
      <c r="K4" s="255"/>
      <c r="L4" s="255"/>
      <c r="M4" s="255"/>
      <c r="N4" s="255"/>
      <c r="O4" s="255"/>
      <c r="P4" s="255"/>
      <c r="Q4" s="255"/>
      <c r="R4" s="7" t="s">
        <v>22</v>
      </c>
      <c r="T4" s="67"/>
      <c r="U4" s="67"/>
      <c r="V4" s="67"/>
      <c r="W4" s="255" t="str">
        <f>T('Exhibit 14 Budget Cover Page'!Z6:AF6)</f>
        <v>N/A</v>
      </c>
      <c r="X4" s="255"/>
      <c r="Y4" s="255"/>
      <c r="Z4" s="255"/>
      <c r="AA4" s="255"/>
      <c r="AB4" s="255"/>
      <c r="AC4" s="255"/>
      <c r="AD4" s="255"/>
      <c r="AE4" s="8"/>
      <c r="AF4" s="8"/>
      <c r="AG4" s="8"/>
      <c r="AH4" s="8"/>
      <c r="AI4" s="8"/>
      <c r="AX4" s="13"/>
      <c r="AZ4" s="14" t="s">
        <v>33</v>
      </c>
    </row>
    <row r="5" spans="1:52" ht="20.100000000000001" customHeight="1" x14ac:dyDescent="0.2">
      <c r="A5" s="7" t="str">
        <f>T('Exhibit 14 Budget Cover Page'!A7:F7)</f>
        <v>BIDDER'S Legal Name:</v>
      </c>
      <c r="B5" s="1"/>
      <c r="C5" s="1"/>
      <c r="D5" s="1"/>
      <c r="E5" s="1"/>
      <c r="F5" s="4"/>
      <c r="G5" s="255" t="str">
        <f>T('Exhibit 14 Budget Cover Page'!G7:AK7)</f>
        <v>[Enter Legal Name]</v>
      </c>
      <c r="H5" s="255"/>
      <c r="I5" s="255"/>
      <c r="J5" s="255"/>
      <c r="K5" s="255"/>
      <c r="L5" s="255"/>
      <c r="M5" s="255"/>
      <c r="N5" s="255"/>
      <c r="O5" s="255"/>
      <c r="P5" s="255"/>
      <c r="Q5" s="255"/>
      <c r="R5" s="255"/>
      <c r="S5" s="255"/>
      <c r="T5" s="255"/>
      <c r="U5" s="255"/>
      <c r="V5" s="255"/>
      <c r="W5" s="255"/>
      <c r="X5" s="255"/>
      <c r="Y5" s="255"/>
      <c r="Z5" s="255"/>
      <c r="AA5" s="255"/>
      <c r="AB5" s="255"/>
      <c r="AC5" s="255"/>
      <c r="AD5" s="255"/>
    </row>
    <row r="6" spans="1:52" s="6" customFormat="1" ht="25.5" customHeight="1" thickBot="1" x14ac:dyDescent="0.25">
      <c r="A6" s="132" t="s">
        <v>172</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93" t="s">
        <v>173</v>
      </c>
      <c r="B7" s="467"/>
      <c r="C7" s="467"/>
      <c r="D7" s="467"/>
      <c r="E7" s="467"/>
      <c r="F7" s="244"/>
      <c r="G7" s="236" t="s">
        <v>174</v>
      </c>
      <c r="H7" s="236"/>
      <c r="I7" s="236" t="s">
        <v>165</v>
      </c>
      <c r="J7" s="236"/>
      <c r="K7" s="236" t="s">
        <v>77</v>
      </c>
      <c r="L7" s="418"/>
      <c r="M7" s="239" t="s">
        <v>78</v>
      </c>
      <c r="N7" s="240"/>
      <c r="O7" s="243" t="s">
        <v>274</v>
      </c>
      <c r="P7" s="244"/>
      <c r="Q7" s="418" t="s">
        <v>284</v>
      </c>
      <c r="R7" s="426"/>
      <c r="S7" s="426"/>
      <c r="T7" s="426"/>
      <c r="U7" s="426"/>
      <c r="V7" s="426"/>
      <c r="W7" s="426"/>
      <c r="X7" s="426"/>
      <c r="Y7" s="426"/>
      <c r="Z7" s="427"/>
      <c r="AA7" s="239" t="s">
        <v>151</v>
      </c>
      <c r="AB7" s="240"/>
      <c r="AC7" s="243" t="s">
        <v>80</v>
      </c>
      <c r="AD7" s="244"/>
    </row>
    <row r="8" spans="1:52" s="3" customFormat="1" ht="33.75" customHeight="1" x14ac:dyDescent="0.15">
      <c r="A8" s="295"/>
      <c r="B8" s="468"/>
      <c r="C8" s="468"/>
      <c r="D8" s="468"/>
      <c r="E8" s="468"/>
      <c r="F8" s="250"/>
      <c r="G8" s="236"/>
      <c r="H8" s="236"/>
      <c r="I8" s="236"/>
      <c r="J8" s="236"/>
      <c r="K8" s="236"/>
      <c r="L8" s="418"/>
      <c r="M8" s="241"/>
      <c r="N8" s="242"/>
      <c r="O8" s="245"/>
      <c r="P8" s="246"/>
      <c r="Q8" s="236" t="s">
        <v>166</v>
      </c>
      <c r="R8" s="236"/>
      <c r="S8" s="236"/>
      <c r="T8" s="236"/>
      <c r="U8" s="236" t="s">
        <v>82</v>
      </c>
      <c r="V8" s="236"/>
      <c r="W8" s="236"/>
      <c r="X8" s="236"/>
      <c r="Y8" s="238" t="s">
        <v>175</v>
      </c>
      <c r="Z8" s="251"/>
      <c r="AA8" s="241"/>
      <c r="AB8" s="242"/>
      <c r="AC8" s="241"/>
      <c r="AD8" s="250"/>
    </row>
    <row r="9" spans="1:52" s="3" customFormat="1" ht="36" customHeight="1" x14ac:dyDescent="0.15">
      <c r="A9" s="469"/>
      <c r="B9" s="470"/>
      <c r="C9" s="470"/>
      <c r="D9" s="470"/>
      <c r="E9" s="470"/>
      <c r="F9" s="246"/>
      <c r="G9" s="236"/>
      <c r="H9" s="236"/>
      <c r="I9" s="236"/>
      <c r="J9" s="236"/>
      <c r="K9" s="237"/>
      <c r="L9" s="418"/>
      <c r="M9" s="245" t="s">
        <v>84</v>
      </c>
      <c r="N9" s="253"/>
      <c r="O9" s="412" t="s">
        <v>176</v>
      </c>
      <c r="P9" s="413"/>
      <c r="Q9" s="236" t="s">
        <v>86</v>
      </c>
      <c r="R9" s="237"/>
      <c r="S9" s="236" t="s">
        <v>87</v>
      </c>
      <c r="T9" s="237"/>
      <c r="U9" s="236" t="s">
        <v>86</v>
      </c>
      <c r="V9" s="237"/>
      <c r="W9" s="236" t="s">
        <v>87</v>
      </c>
      <c r="X9" s="237"/>
      <c r="Y9" s="238" t="s">
        <v>86</v>
      </c>
      <c r="Z9" s="251"/>
      <c r="AA9" s="245" t="s">
        <v>88</v>
      </c>
      <c r="AB9" s="253"/>
      <c r="AC9" s="245" t="s">
        <v>89</v>
      </c>
      <c r="AD9" s="246"/>
    </row>
    <row r="10" spans="1:52" s="2" customFormat="1" ht="12.75" customHeight="1" x14ac:dyDescent="0.2">
      <c r="A10" s="168" t="s">
        <v>90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71"/>
    </row>
    <row r="11" spans="1:52" ht="27" customHeight="1" x14ac:dyDescent="0.2">
      <c r="A11" s="420" t="s">
        <v>167</v>
      </c>
      <c r="B11" s="421"/>
      <c r="C11" s="421"/>
      <c r="D11" s="421"/>
      <c r="E11" s="421"/>
      <c r="F11" s="422"/>
      <c r="G11" s="462"/>
      <c r="H11" s="463"/>
      <c r="I11" s="425"/>
      <c r="J11" s="425"/>
      <c r="K11" s="425"/>
      <c r="L11" s="471"/>
      <c r="M11" s="178" t="str">
        <f t="shared" ref="M11:M18" si="0">IF(G11="","",G11*I11*K11)</f>
        <v/>
      </c>
      <c r="N11" s="179"/>
      <c r="O11" s="227"/>
      <c r="P11" s="199"/>
      <c r="Q11" s="199"/>
      <c r="R11" s="199"/>
      <c r="S11" s="199"/>
      <c r="T11" s="199"/>
      <c r="U11" s="199"/>
      <c r="V11" s="199"/>
      <c r="W11" s="199"/>
      <c r="X11" s="199"/>
      <c r="Y11" s="199"/>
      <c r="Z11" s="337"/>
      <c r="AA11" s="178" t="str">
        <f t="shared" ref="AA11:AA19" si="1">IF(M11="","",SUM(O11:Z11))</f>
        <v/>
      </c>
      <c r="AB11" s="179"/>
      <c r="AC11" s="187" t="str">
        <f>IF(M11="","",(M11-AA11))</f>
        <v/>
      </c>
      <c r="AD11" s="181"/>
    </row>
    <row r="12" spans="1:52" ht="27" customHeight="1" x14ac:dyDescent="0.2">
      <c r="A12" s="420" t="s">
        <v>167</v>
      </c>
      <c r="B12" s="421"/>
      <c r="C12" s="421"/>
      <c r="D12" s="421"/>
      <c r="E12" s="421"/>
      <c r="F12" s="422"/>
      <c r="G12" s="462"/>
      <c r="H12" s="463"/>
      <c r="I12" s="291"/>
      <c r="J12" s="458"/>
      <c r="K12" s="291"/>
      <c r="L12" s="292"/>
      <c r="M12" s="178" t="str">
        <f t="shared" si="0"/>
        <v/>
      </c>
      <c r="N12" s="179"/>
      <c r="O12" s="226"/>
      <c r="P12" s="227"/>
      <c r="Q12" s="337"/>
      <c r="R12" s="227"/>
      <c r="S12" s="337"/>
      <c r="T12" s="227"/>
      <c r="U12" s="337"/>
      <c r="V12" s="227"/>
      <c r="W12" s="337"/>
      <c r="X12" s="227"/>
      <c r="Y12" s="337"/>
      <c r="Z12" s="453"/>
      <c r="AA12" s="178" t="str">
        <f t="shared" si="1"/>
        <v/>
      </c>
      <c r="AB12" s="179"/>
      <c r="AC12" s="187" t="str">
        <f t="shared" ref="AC12:AC21" si="2">IF(M12="","",(M12-AA12))</f>
        <v/>
      </c>
      <c r="AD12" s="181"/>
    </row>
    <row r="13" spans="1:52" ht="27" customHeight="1" x14ac:dyDescent="0.2">
      <c r="A13" s="420" t="s">
        <v>167</v>
      </c>
      <c r="B13" s="421"/>
      <c r="C13" s="421"/>
      <c r="D13" s="421"/>
      <c r="E13" s="421"/>
      <c r="F13" s="422"/>
      <c r="G13" s="462"/>
      <c r="H13" s="463"/>
      <c r="I13" s="291"/>
      <c r="J13" s="458"/>
      <c r="K13" s="291"/>
      <c r="L13" s="292"/>
      <c r="M13" s="178" t="str">
        <f t="shared" si="0"/>
        <v/>
      </c>
      <c r="N13" s="179"/>
      <c r="O13" s="226"/>
      <c r="P13" s="227"/>
      <c r="Q13" s="337"/>
      <c r="R13" s="227"/>
      <c r="S13" s="337"/>
      <c r="T13" s="227"/>
      <c r="U13" s="337"/>
      <c r="V13" s="227"/>
      <c r="W13" s="337"/>
      <c r="X13" s="227"/>
      <c r="Y13" s="337"/>
      <c r="Z13" s="453"/>
      <c r="AA13" s="178" t="str">
        <f t="shared" si="1"/>
        <v/>
      </c>
      <c r="AB13" s="179"/>
      <c r="AC13" s="187" t="str">
        <f t="shared" si="2"/>
        <v/>
      </c>
      <c r="AD13" s="181"/>
    </row>
    <row r="14" spans="1:52" ht="27" customHeight="1" x14ac:dyDescent="0.2">
      <c r="A14" s="420" t="s">
        <v>167</v>
      </c>
      <c r="B14" s="421"/>
      <c r="C14" s="421"/>
      <c r="D14" s="421"/>
      <c r="E14" s="421"/>
      <c r="F14" s="422"/>
      <c r="G14" s="462"/>
      <c r="H14" s="463"/>
      <c r="I14" s="291"/>
      <c r="J14" s="458"/>
      <c r="K14" s="291"/>
      <c r="L14" s="292"/>
      <c r="M14" s="178" t="str">
        <f t="shared" si="0"/>
        <v/>
      </c>
      <c r="N14" s="179"/>
      <c r="O14" s="226"/>
      <c r="P14" s="227"/>
      <c r="Q14" s="337"/>
      <c r="R14" s="227"/>
      <c r="S14" s="337"/>
      <c r="T14" s="227"/>
      <c r="U14" s="337"/>
      <c r="V14" s="227"/>
      <c r="W14" s="337"/>
      <c r="X14" s="227"/>
      <c r="Y14" s="337"/>
      <c r="Z14" s="453"/>
      <c r="AA14" s="178" t="str">
        <f t="shared" si="1"/>
        <v/>
      </c>
      <c r="AB14" s="179"/>
      <c r="AC14" s="187" t="str">
        <f t="shared" si="2"/>
        <v/>
      </c>
      <c r="AD14" s="181"/>
    </row>
    <row r="15" spans="1:52" ht="27" customHeight="1" x14ac:dyDescent="0.2">
      <c r="A15" s="420" t="s">
        <v>167</v>
      </c>
      <c r="B15" s="421"/>
      <c r="C15" s="421"/>
      <c r="D15" s="421"/>
      <c r="E15" s="421"/>
      <c r="F15" s="422"/>
      <c r="G15" s="462"/>
      <c r="H15" s="463"/>
      <c r="I15" s="291"/>
      <c r="J15" s="458"/>
      <c r="K15" s="291"/>
      <c r="L15" s="292"/>
      <c r="M15" s="178" t="str">
        <f t="shared" si="0"/>
        <v/>
      </c>
      <c r="N15" s="179"/>
      <c r="O15" s="226"/>
      <c r="P15" s="227"/>
      <c r="Q15" s="337"/>
      <c r="R15" s="227"/>
      <c r="S15" s="337"/>
      <c r="T15" s="227"/>
      <c r="U15" s="337"/>
      <c r="V15" s="227"/>
      <c r="W15" s="337"/>
      <c r="X15" s="227"/>
      <c r="Y15" s="337"/>
      <c r="Z15" s="453"/>
      <c r="AA15" s="178" t="str">
        <f t="shared" si="1"/>
        <v/>
      </c>
      <c r="AB15" s="179"/>
      <c r="AC15" s="187" t="str">
        <f t="shared" si="2"/>
        <v/>
      </c>
      <c r="AD15" s="181"/>
    </row>
    <row r="16" spans="1:52" ht="27" customHeight="1" x14ac:dyDescent="0.2">
      <c r="A16" s="420" t="s">
        <v>167</v>
      </c>
      <c r="B16" s="421"/>
      <c r="C16" s="421"/>
      <c r="D16" s="421"/>
      <c r="E16" s="421"/>
      <c r="F16" s="422"/>
      <c r="G16" s="462"/>
      <c r="H16" s="463"/>
      <c r="I16" s="291"/>
      <c r="J16" s="458"/>
      <c r="K16" s="291"/>
      <c r="L16" s="292"/>
      <c r="M16" s="178" t="str">
        <f t="shared" si="0"/>
        <v/>
      </c>
      <c r="N16" s="179"/>
      <c r="O16" s="226"/>
      <c r="P16" s="227"/>
      <c r="Q16" s="337"/>
      <c r="R16" s="227"/>
      <c r="S16" s="337"/>
      <c r="T16" s="227"/>
      <c r="U16" s="337"/>
      <c r="V16" s="227"/>
      <c r="W16" s="337"/>
      <c r="X16" s="227"/>
      <c r="Y16" s="337"/>
      <c r="Z16" s="453"/>
      <c r="AA16" s="178" t="str">
        <f t="shared" si="1"/>
        <v/>
      </c>
      <c r="AB16" s="179"/>
      <c r="AC16" s="187" t="str">
        <f t="shared" si="2"/>
        <v/>
      </c>
      <c r="AD16" s="181"/>
    </row>
    <row r="17" spans="1:33" ht="27" customHeight="1" x14ac:dyDescent="0.2">
      <c r="A17" s="420" t="s">
        <v>167</v>
      </c>
      <c r="B17" s="421"/>
      <c r="C17" s="421"/>
      <c r="D17" s="421"/>
      <c r="E17" s="421"/>
      <c r="F17" s="422"/>
      <c r="G17" s="462"/>
      <c r="H17" s="463"/>
      <c r="I17" s="291"/>
      <c r="J17" s="458"/>
      <c r="K17" s="291"/>
      <c r="L17" s="292"/>
      <c r="M17" s="178" t="str">
        <f t="shared" si="0"/>
        <v/>
      </c>
      <c r="N17" s="179"/>
      <c r="O17" s="226"/>
      <c r="P17" s="227"/>
      <c r="Q17" s="337"/>
      <c r="R17" s="227"/>
      <c r="S17" s="337"/>
      <c r="T17" s="227"/>
      <c r="U17" s="337"/>
      <c r="V17" s="227"/>
      <c r="W17" s="337"/>
      <c r="X17" s="227"/>
      <c r="Y17" s="337"/>
      <c r="Z17" s="453"/>
      <c r="AA17" s="178" t="str">
        <f t="shared" si="1"/>
        <v/>
      </c>
      <c r="AB17" s="179"/>
      <c r="AC17" s="187" t="str">
        <f t="shared" si="2"/>
        <v/>
      </c>
      <c r="AD17" s="181"/>
    </row>
    <row r="18" spans="1:33" ht="27" customHeight="1" x14ac:dyDescent="0.2">
      <c r="A18" s="420" t="s">
        <v>167</v>
      </c>
      <c r="B18" s="421"/>
      <c r="C18" s="421"/>
      <c r="D18" s="421"/>
      <c r="E18" s="421"/>
      <c r="F18" s="422"/>
      <c r="G18" s="462"/>
      <c r="H18" s="463"/>
      <c r="I18" s="291"/>
      <c r="J18" s="458"/>
      <c r="K18" s="291"/>
      <c r="L18" s="292"/>
      <c r="M18" s="178" t="str">
        <f t="shared" si="0"/>
        <v/>
      </c>
      <c r="N18" s="179"/>
      <c r="O18" s="226"/>
      <c r="P18" s="227"/>
      <c r="Q18" s="337"/>
      <c r="R18" s="227"/>
      <c r="S18" s="337"/>
      <c r="T18" s="227"/>
      <c r="U18" s="337"/>
      <c r="V18" s="227"/>
      <c r="W18" s="337"/>
      <c r="X18" s="227"/>
      <c r="Y18" s="337"/>
      <c r="Z18" s="453"/>
      <c r="AA18" s="178" t="str">
        <f t="shared" si="1"/>
        <v/>
      </c>
      <c r="AB18" s="179"/>
      <c r="AC18" s="187" t="str">
        <f t="shared" si="2"/>
        <v/>
      </c>
      <c r="AD18" s="181"/>
    </row>
    <row r="19" spans="1:33" s="3" customFormat="1" ht="22.5" customHeight="1" x14ac:dyDescent="0.2">
      <c r="A19" s="459" t="s">
        <v>177</v>
      </c>
      <c r="B19" s="460"/>
      <c r="C19" s="460"/>
      <c r="D19" s="460"/>
      <c r="E19" s="460"/>
      <c r="F19" s="461"/>
      <c r="G19" s="464"/>
      <c r="H19" s="465"/>
      <c r="I19" s="465"/>
      <c r="J19" s="465"/>
      <c r="K19" s="465"/>
      <c r="L19" s="466"/>
      <c r="M19" s="178">
        <f>SUM(M11:N18)</f>
        <v>0</v>
      </c>
      <c r="N19" s="179"/>
      <c r="O19" s="217">
        <f>SUM(O11:P18)</f>
        <v>0</v>
      </c>
      <c r="P19" s="163"/>
      <c r="Q19" s="156">
        <f>SUM(Q11:R18)</f>
        <v>0</v>
      </c>
      <c r="R19" s="163"/>
      <c r="S19" s="156">
        <f>SUM(S11:T18)</f>
        <v>0</v>
      </c>
      <c r="T19" s="163"/>
      <c r="U19" s="156">
        <f>SUM(U11:V18)</f>
        <v>0</v>
      </c>
      <c r="V19" s="163"/>
      <c r="W19" s="156">
        <f>SUM(W11:X18)</f>
        <v>0</v>
      </c>
      <c r="X19" s="163"/>
      <c r="Y19" s="156">
        <f>SUM(Y11:Z18)</f>
        <v>0</v>
      </c>
      <c r="Z19" s="163"/>
      <c r="AA19" s="354">
        <f t="shared" si="1"/>
        <v>0</v>
      </c>
      <c r="AB19" s="355"/>
      <c r="AC19" s="472">
        <f>IF(M19="","",M19-AA19)</f>
        <v>0</v>
      </c>
      <c r="AD19" s="473"/>
    </row>
    <row r="20" spans="1:33" s="2" customFormat="1" ht="12.75" customHeight="1" x14ac:dyDescent="0.2">
      <c r="A20" s="168" t="s">
        <v>99</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71"/>
    </row>
    <row r="21" spans="1:33" ht="23.25" customHeight="1" x14ac:dyDescent="0.2">
      <c r="A21" s="273" t="s">
        <v>178</v>
      </c>
      <c r="B21" s="273"/>
      <c r="C21" s="273"/>
      <c r="D21" s="273"/>
      <c r="E21" s="273"/>
      <c r="F21" s="273"/>
      <c r="G21" s="455"/>
      <c r="H21" s="455"/>
      <c r="I21" s="456"/>
      <c r="J21" s="456"/>
      <c r="K21" s="456"/>
      <c r="L21" s="457"/>
      <c r="M21" s="277" t="str">
        <f>IF(G21="","",G21*I21*K21)</f>
        <v/>
      </c>
      <c r="N21" s="278"/>
      <c r="O21" s="176" t="s">
        <v>158</v>
      </c>
      <c r="P21" s="177"/>
      <c r="Q21" s="454" t="s">
        <v>103</v>
      </c>
      <c r="R21" s="454"/>
      <c r="S21" s="454" t="s">
        <v>103</v>
      </c>
      <c r="T21" s="454"/>
      <c r="U21" s="454" t="s">
        <v>103</v>
      </c>
      <c r="V21" s="454"/>
      <c r="W21" s="454" t="s">
        <v>103</v>
      </c>
      <c r="X21" s="454"/>
      <c r="Y21" s="454" t="s">
        <v>103</v>
      </c>
      <c r="Z21" s="454"/>
      <c r="AA21" s="277" t="str">
        <f>IF(M21="","",SUM(O21:Z21))</f>
        <v/>
      </c>
      <c r="AB21" s="278"/>
      <c r="AC21" s="187" t="str">
        <f t="shared" si="2"/>
        <v/>
      </c>
      <c r="AD21" s="181"/>
    </row>
    <row r="22" spans="1:33" ht="15" customHeight="1" x14ac:dyDescent="0.2">
      <c r="A22" s="164" t="s">
        <v>104</v>
      </c>
      <c r="B22" s="165"/>
      <c r="C22" s="165"/>
      <c r="D22" s="165"/>
      <c r="E22" s="165"/>
      <c r="F22" s="165"/>
      <c r="G22" s="165"/>
      <c r="H22" s="165"/>
      <c r="I22" s="165"/>
      <c r="J22" s="165"/>
      <c r="K22" s="165"/>
      <c r="L22" s="165"/>
      <c r="M22" s="166" t="str">
        <f>IF(M21="","",IF(O21&lt;=(0.1*O19),"No","Yes; please revise."))</f>
        <v/>
      </c>
      <c r="N22" s="166"/>
      <c r="O22" s="166"/>
      <c r="P22" s="166"/>
      <c r="Q22" s="166"/>
      <c r="R22" s="166"/>
      <c r="S22" s="166"/>
      <c r="T22" s="166"/>
      <c r="U22" s="166"/>
      <c r="V22" s="166"/>
      <c r="W22" s="166"/>
      <c r="X22" s="166"/>
      <c r="Y22" s="166"/>
      <c r="Z22" s="166"/>
      <c r="AA22" s="166"/>
      <c r="AB22" s="166"/>
      <c r="AC22" s="166"/>
      <c r="AD22" s="167"/>
    </row>
    <row r="23" spans="1:33" s="2" customFormat="1" ht="12.75" customHeight="1" x14ac:dyDescent="0.2">
      <c r="A23" s="168" t="s">
        <v>64</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71"/>
    </row>
    <row r="24" spans="1:33" ht="24.75" customHeight="1" thickBot="1" x14ac:dyDescent="0.25">
      <c r="A24" s="172" t="s">
        <v>179</v>
      </c>
      <c r="B24" s="172"/>
      <c r="C24" s="172"/>
      <c r="D24" s="172"/>
      <c r="E24" s="172"/>
      <c r="F24" s="172"/>
      <c r="G24" s="464"/>
      <c r="H24" s="465"/>
      <c r="I24" s="465"/>
      <c r="J24" s="465"/>
      <c r="K24" s="465"/>
      <c r="L24" s="466"/>
      <c r="M24" s="157">
        <f>SUM(M19:N23)</f>
        <v>0</v>
      </c>
      <c r="N24" s="158"/>
      <c r="O24" s="163">
        <f>SUM(O19:P23)</f>
        <v>0</v>
      </c>
      <c r="P24" s="155"/>
      <c r="Q24" s="155">
        <f>SUM(Q19:R23)</f>
        <v>0</v>
      </c>
      <c r="R24" s="155"/>
      <c r="S24" s="155">
        <f>SUM(S19:T23)</f>
        <v>0</v>
      </c>
      <c r="T24" s="155"/>
      <c r="U24" s="155">
        <f>SUM(U19:V23)</f>
        <v>0</v>
      </c>
      <c r="V24" s="155"/>
      <c r="W24" s="155">
        <f>SUM(W19:X23)</f>
        <v>0</v>
      </c>
      <c r="X24" s="155"/>
      <c r="Y24" s="155">
        <f>SUM(Y19:Z23)</f>
        <v>0</v>
      </c>
      <c r="Z24" s="155"/>
      <c r="AA24" s="157">
        <f>SUM(AA19:AB23)</f>
        <v>0</v>
      </c>
      <c r="AB24" s="158"/>
      <c r="AC24" s="451">
        <f>IF(M24="","",(M24-AA24))</f>
        <v>0</v>
      </c>
      <c r="AD24" s="452"/>
    </row>
    <row r="26" spans="1:33" s="2" customFormat="1" ht="11.25" x14ac:dyDescent="0.2">
      <c r="A26" s="411" t="s">
        <v>71</v>
      </c>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15"/>
      <c r="AF26" s="15"/>
      <c r="AG26" s="15"/>
    </row>
    <row r="27" spans="1:33" s="2" customFormat="1" ht="15" customHeight="1" x14ac:dyDescent="0.2">
      <c r="A27" s="154" t="s">
        <v>276</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
      <c r="AF27" s="15"/>
      <c r="AG27" s="15"/>
    </row>
    <row r="28" spans="1:33" x14ac:dyDescent="0.2">
      <c r="A28" s="154" t="s">
        <v>171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2"/>
    </row>
    <row r="29" spans="1:33" s="2" customFormat="1" ht="35.25" customHeight="1" x14ac:dyDescent="0.2">
      <c r="A29" s="154" t="s">
        <v>305</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
      <c r="AF29" s="15"/>
      <c r="AG29" s="15"/>
    </row>
  </sheetData>
  <sheetProtection algorithmName="SHA-512" hashValue="I55BVtXnPW7gJCqAghqZqXj7NmdNAQLHeYh1spWGMCAwTdvcGwuImG0AbFP3tkHIsEuNfvITi4/7iiGrtSG6Jw==" saltValue="jHRf0lCrWbNDtC4nJbGHsA==" spinCount="100000" sheet="1" selectLockedCells="1"/>
  <mergeCells count="176">
    <mergeCell ref="A28:AB28"/>
    <mergeCell ref="A27:AD27"/>
    <mergeCell ref="A29:AD29"/>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80" orientation="landscape" r:id="rId1"/>
  <headerFooter>
    <oddFooter xml:space="preserve">&amp;LAppendix B (Required Forms), Exhibit 14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70404EDC-0A60-4632-AF60-5370FBE91E5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14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14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2023-04-07T22:29:05Z</cp:lastPrinted>
  <dcterms:created xsi:type="dcterms:W3CDTF">2007-01-18T00:00:37Z</dcterms:created>
  <dcterms:modified xsi:type="dcterms:W3CDTF">2023-04-07T22:29:16Z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